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4730" windowHeight="6585" activeTab="0"/>
  </bookViews>
  <sheets>
    <sheet name="доходы 1" sheetId="1" r:id="rId1"/>
    <sheet name="по разделам 2023" sheetId="2" r:id="rId2"/>
    <sheet name="расходы ведом" sheetId="3" r:id="rId3"/>
    <sheet name="Источники1" sheetId="4" r:id="rId4"/>
    <sheet name="численность" sheetId="5" r:id="rId5"/>
  </sheets>
  <definedNames>
    <definedName name="_xlnm.Print_Area" localSheetId="0">'доходы 1'!$A$1:$G$28</definedName>
    <definedName name="_xlnm.Print_Area" localSheetId="3">'Источники1'!$A$1:$C$11</definedName>
    <definedName name="_xlnm.Print_Area" localSheetId="2">'расходы ведом'!$A$1:$F$140</definedName>
  </definedNames>
  <calcPr fullCalcOnLoad="1"/>
</workbook>
</file>

<file path=xl/sharedStrings.xml><?xml version="1.0" encoding="utf-8"?>
<sst xmlns="http://schemas.openxmlformats.org/spreadsheetml/2006/main" count="741" uniqueCount="255">
  <si>
    <t>III квартал</t>
  </si>
  <si>
    <t>IV квартал</t>
  </si>
  <si>
    <t>0100</t>
  </si>
  <si>
    <t>0102</t>
  </si>
  <si>
    <t>0103</t>
  </si>
  <si>
    <t>0104</t>
  </si>
  <si>
    <t>Другие общегосударственные вопросы</t>
  </si>
  <si>
    <t>0309</t>
  </si>
  <si>
    <t>0500</t>
  </si>
  <si>
    <t xml:space="preserve"> </t>
  </si>
  <si>
    <t>0700</t>
  </si>
  <si>
    <t>0800</t>
  </si>
  <si>
    <t>0801</t>
  </si>
  <si>
    <t>Периодическая печать и издательства</t>
  </si>
  <si>
    <t>1004</t>
  </si>
  <si>
    <t xml:space="preserve">I квартал </t>
  </si>
  <si>
    <t xml:space="preserve">II квартал </t>
  </si>
  <si>
    <t>БЕЗВОЗМЕЗДНЫЕ ПОСТУПЛЕНИЯ</t>
  </si>
  <si>
    <t>Е.В.Марченко</t>
  </si>
  <si>
    <t>МО Парнас</t>
  </si>
  <si>
    <t>Глава МА МО МО Парнас</t>
  </si>
  <si>
    <t>ДОХОДЫ ОТ ОКАЗАНИЯ ПЛАТНЫХ УСЛУГ И КОМПЕНСАЦИИ ЗАТРАТ ГОСУДАРСТВА</t>
  </si>
  <si>
    <t>Средства,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Санкт-Петербурга в соответствии с законодательством Санкт-Петербурга</t>
  </si>
  <si>
    <t>ШТРАФЫ, САНКЦИИ, ВОЗМЕЩЕНИЕ УЩЕРБА</t>
  </si>
  <si>
    <t>Субвенции бюджетам субъектов Российской Федерации и муниципальных образований</t>
  </si>
  <si>
    <t>НАЛОГОВЫЕ И НЕНАЛОГОВЫЕ ДОХОДЫ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</si>
  <si>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</si>
  <si>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</si>
  <si>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0111</t>
  </si>
  <si>
    <t>0113</t>
  </si>
  <si>
    <t>Охрана семьи и детства</t>
  </si>
  <si>
    <t>0300</t>
  </si>
  <si>
    <t>0503</t>
  </si>
  <si>
    <t>1000</t>
  </si>
  <si>
    <t>1100</t>
  </si>
  <si>
    <t>1202</t>
  </si>
  <si>
    <t>1102</t>
  </si>
  <si>
    <t>1200</t>
  </si>
  <si>
    <t>из них:</t>
  </si>
  <si>
    <t xml:space="preserve">Численность </t>
  </si>
  <si>
    <t>Фактические затраты на их денежное содержание(тыс. руб.)</t>
  </si>
  <si>
    <t xml:space="preserve">Численность  </t>
  </si>
  <si>
    <t>Численность отдела опеки и попечительства</t>
  </si>
  <si>
    <t>2 чел.</t>
  </si>
  <si>
    <t>Наименование</t>
  </si>
  <si>
    <t>Изменение остатков средств на счетах по учету средств бюджета</t>
  </si>
  <si>
    <t xml:space="preserve">Код вида дохода </t>
  </si>
  <si>
    <t>тыс.руб.</t>
  </si>
  <si>
    <t xml:space="preserve"> Наименование источника доходов</t>
  </si>
  <si>
    <t/>
  </si>
  <si>
    <t>Глава муниципального образования</t>
  </si>
  <si>
    <t>Компенсация депутатам, осуществляющие свои полномочия на непостоянной основе</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</si>
  <si>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</si>
  <si>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Резервные фонды</t>
  </si>
  <si>
    <t>Благоустройство</t>
  </si>
  <si>
    <t>Массовый спорт</t>
  </si>
  <si>
    <t>Профессиональная подготовка, переподготовка и повышение квалификации</t>
  </si>
  <si>
    <t>0705</t>
  </si>
  <si>
    <t>1 16 00000 00 0000 000</t>
  </si>
  <si>
    <t xml:space="preserve"> 1 00 00000 00 0000 000</t>
  </si>
  <si>
    <t xml:space="preserve"> 1 13 03030 03 0000 000</t>
  </si>
  <si>
    <t xml:space="preserve"> 2 00 00000 00 0000 000</t>
  </si>
  <si>
    <t>Субвенции бюджетам внутригородских муниципальных образований на содержание ребенка в семье опекуна и приемной семье</t>
  </si>
  <si>
    <t>Субвенции бюджетам внутригородских муниципальных образований на вознаграждение, причитающееся приемному родителю</t>
  </si>
  <si>
    <t>Образование</t>
  </si>
  <si>
    <t>1 чел.</t>
  </si>
  <si>
    <t xml:space="preserve">Увеличение прочих остатков денежных средств бюджетов внутригородских муниципальных образований Санкт-Петербурга </t>
  </si>
  <si>
    <t xml:space="preserve">Уменьшение прочих остатков денежных средств бюджетов внутригородских муниципальных образований Санкт-Петербурга </t>
  </si>
  <si>
    <t>0804</t>
  </si>
  <si>
    <t>Формирование архивных фондов органов местного самоуправления, муниципальных предприятий и учреждений</t>
  </si>
  <si>
    <t>Культура, кинематография</t>
  </si>
  <si>
    <t>Иные бюджетные ассигнования</t>
  </si>
  <si>
    <t>Код</t>
  </si>
  <si>
    <t xml:space="preserve">Наименование источника дефицита </t>
  </si>
  <si>
    <t>Источники внутреннего финансирования дефицитов бюджетов</t>
  </si>
  <si>
    <t>0600</t>
  </si>
  <si>
    <t>0605</t>
  </si>
  <si>
    <t>Охрана окружающей среды</t>
  </si>
  <si>
    <t xml:space="preserve">Обеспечивающий персонал </t>
  </si>
  <si>
    <t>0400</t>
  </si>
  <si>
    <t>0401</t>
  </si>
  <si>
    <t>Уплата членских взносов на осуществление деятельности Совета муниципальных образований Санкт-Петербурга и содержание его органов</t>
  </si>
  <si>
    <t>Численность муниципальных служащих муниципального совета Сергиевское</t>
  </si>
  <si>
    <t>Численность муниципальных служащих МА МО МО Сергиевское</t>
  </si>
  <si>
    <t>Обслуживающий персонал МА МО МО Сергиевское</t>
  </si>
  <si>
    <t>ПРОЕКТ</t>
  </si>
  <si>
    <t>0707</t>
  </si>
  <si>
    <t>0709</t>
  </si>
  <si>
    <t>Сумма                                (тыс. руб.)</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</si>
  <si>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</si>
  <si>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Дотации бюджетам системы Российской Федерации</t>
  </si>
  <si>
    <t>Прочие дотации бюджетам внутригородских муниципальных образований городов федерального значения</t>
  </si>
  <si>
    <t>1003</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</si>
  <si>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</si>
  <si>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 xml:space="preserve"> 2 02 03000 00 0000 150</t>
  </si>
  <si>
    <t>Другие виды прочих доходов от компенсации затрат бюджетов внутригородских муниципальных образований Санкт-Петербурга</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</si>
  <si>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</si>
  <si>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3 чел.</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</si>
  <si>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(доходы бюджетов внутригородских муниципальных образований городов федерального значения за исключением доходов, направленных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</si>
  <si>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1 16 10123 01 0031 140</t>
  </si>
  <si>
    <t>1 16 10120 01 0000 140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</si>
  <si>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</si>
  <si>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Расходы на предоставление доплат к пенсии лицам, замещавшим муниципальные должности и должности муниципальной службы</t>
  </si>
  <si>
    <t>Социальное обеспечение и иные выплаты населению</t>
  </si>
  <si>
    <t xml:space="preserve">Социальное обеспечение населения </t>
  </si>
  <si>
    <t>Закупка товаров, работ и услуг для обеспечения государственных (муниципальных) нужд</t>
  </si>
  <si>
    <t>916 0105 02 01 03 0000000</t>
  </si>
  <si>
    <t>916 0105 02 01 03 0000 000</t>
  </si>
  <si>
    <t>916 0105 0000 00 0000 000</t>
  </si>
  <si>
    <t>916 0100 0000 00 0000 000</t>
  </si>
  <si>
    <t>Источники  финансирования дефицита местного бюджета по кодам классификации источников финансирования дефицитов бюджета</t>
  </si>
  <si>
    <t xml:space="preserve"> 1 01 02000 01 0000 110</t>
  </si>
  <si>
    <t>Налог на доходы физических лиц</t>
  </si>
  <si>
    <t>1 01 02010 01 0000 110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</si>
  <si>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</si>
  <si>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1 17 01030 03 0000 180</t>
  </si>
  <si>
    <t>Невыясненные поступления, зачисляемые в бюджеты внутригородских муниципальных образований городов федерального значения Москвы и Санкт-Петербурга</t>
  </si>
  <si>
    <t xml:space="preserve"> 2 02 30027 03 0100 150</t>
  </si>
  <si>
    <t>2 02 30027 03 0200 150</t>
  </si>
  <si>
    <t xml:space="preserve"> 2 02 15001 03 0000 150</t>
  </si>
  <si>
    <t xml:space="preserve"> 2 02 10000 00 0000 150</t>
  </si>
  <si>
    <t>НАЛОГИ НА ПРИБЫЛЬ, ДОХОДЫ</t>
  </si>
  <si>
    <t xml:space="preserve"> 1 01 00000 00 0000 000</t>
  </si>
  <si>
    <t>Муниципальная программа мероприятий, направленных на решение вопроса местного значения по участию в формах , установленных законодательством Санкт-Петербурга, в мероприятиях по профилактике незаконного потребления наркотических средств и психотропных веществ, новых потенциально опасных психоактивных веществ, наркомании в Санкт-Петербурге</t>
  </si>
  <si>
    <t>Закупка товаров, работ и услуг для государственных (муниципальных) нужд</t>
  </si>
  <si>
    <t>79506 00530</t>
  </si>
  <si>
    <t>21 чел.</t>
  </si>
  <si>
    <t xml:space="preserve"> 1 13 02993 03 0200 130</t>
  </si>
  <si>
    <t xml:space="preserve"> 1 13 02993 03 0100 130</t>
  </si>
  <si>
    <t>0409</t>
  </si>
  <si>
    <t>0310</t>
  </si>
  <si>
    <t>№№ п/п</t>
  </si>
  <si>
    <t>Код раздела, подраздела (ФКР)</t>
  </si>
  <si>
    <t>Код целевой статьи (КЦСР)</t>
  </si>
  <si>
    <t>Код вида расходов (КВР)</t>
  </si>
  <si>
    <t>Муниципальный совет внутригородского муниципального образования Санкт-Петербурга муниципальный округ Сергиевское (978)</t>
  </si>
  <si>
    <t>Общегосударственные вопросы</t>
  </si>
  <si>
    <t>00200 00010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</si>
  <si>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</si>
  <si>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Депутаты представительного органа  муниципального образования</t>
  </si>
  <si>
    <t>00200 00021</t>
  </si>
  <si>
    <t>Депутаты, осуществляющие свою деятельность на постоянной основе</t>
  </si>
  <si>
    <t>00200 00022</t>
  </si>
  <si>
    <t>Аппарат представительного органа муниципального образования</t>
  </si>
  <si>
    <t>00200 00023</t>
  </si>
  <si>
    <t>09205 00440</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</si>
  <si>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</si>
  <si>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</si>
  <si>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Местная администрация внутригородского муниципального образования Санкт-Петербурга муниципальный округ Сергиевское (916)</t>
  </si>
  <si>
    <t>Руководство и управление в сфере установленных функций органов местного самоуправления</t>
  </si>
  <si>
    <t>00200 00000</t>
  </si>
  <si>
    <t>Содержание и обеспечение деятельности главы местной администрации</t>
  </si>
  <si>
    <t>00200 00031</t>
  </si>
  <si>
    <t>Местная администрация</t>
  </si>
  <si>
    <t xml:space="preserve">Содержание и обеспечение деятельности местной администрации </t>
  </si>
  <si>
    <t>00200 00032</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</si>
  <si>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</si>
  <si>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00200  G0850</t>
  </si>
  <si>
    <t xml:space="preserve">Резервный фонд местной администрации </t>
  </si>
  <si>
    <t>07000 00060</t>
  </si>
  <si>
    <t>09200  G0100</t>
  </si>
  <si>
    <t>09000 00070</t>
  </si>
  <si>
    <t>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</si>
  <si>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33000 00470</t>
  </si>
  <si>
    <t>79501 00520</t>
  </si>
  <si>
    <t xml:space="preserve">Муниципальная программа по участию в создании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</si>
  <si>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Муниципальная программа мероприятий, направленных на решение вопроса местного значения по осуществлению защиты прав потребителей</t>
  </si>
  <si>
    <t>79502 00540</t>
  </si>
  <si>
    <t>79503 00540</t>
  </si>
  <si>
    <t>Муниципальная программа мероприятий, направленных на решение вопроса местного значения в области реализации мер по профилактике дорожно-транспортного травматизма на территории МО Сергиевское</t>
  </si>
  <si>
    <t>79504 00490</t>
  </si>
  <si>
    <t>Муниципальная программа мероприятий, направленных на решение вопроса местного значения по участию в деятельности по профилактике правонарушений  на территории МО Сергиевское</t>
  </si>
  <si>
    <t>79505 00510</t>
  </si>
  <si>
    <t>Содержание  и обеспечение деятельности казенного учреждения "выставочный комплекс "музей -храм преподобного Сергия Радонежского"</t>
  </si>
  <si>
    <t>09300 00100</t>
  </si>
  <si>
    <t>Национальная безопасность и правоохранительная деятельность</t>
  </si>
  <si>
    <t>Гражданская оборона</t>
  </si>
  <si>
    <t>21900 00000</t>
  </si>
  <si>
    <t>21900 00090</t>
  </si>
  <si>
    <t>Защита населения и территории от чрезвычайных ситуаций природного и техногенного характера, пожарная безопасность</t>
  </si>
  <si>
    <t>Национальная экономика</t>
  </si>
  <si>
    <t>Общеэкономические вопросы</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</si>
  <si>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</si>
  <si>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51000 00100</t>
  </si>
  <si>
    <t>Дорожное хозяйство ( дорожные фонды)</t>
  </si>
  <si>
    <t>Жилищно-коммунальное хозяйство</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</si>
  <si>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</si>
  <si>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60000 00130</t>
  </si>
  <si>
    <t>Другие вопросы в области охраны окружающей среды</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</si>
  <si>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</si>
  <si>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41000 00170</t>
  </si>
  <si>
    <t>Государственный заказ на проведение переподготовки и повышение квалификации</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</si>
  <si>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</si>
  <si>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42800 00180</t>
  </si>
  <si>
    <t>200</t>
  </si>
  <si>
    <t xml:space="preserve">Молодежная политика </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</si>
  <si>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</si>
  <si>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43101 00191</t>
  </si>
  <si>
    <t>Другие вопросы в области образования</t>
  </si>
  <si>
    <t>Культура</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</si>
  <si>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</si>
  <si>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45000 00200</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</si>
  <si>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</si>
  <si>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</si>
  <si>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45001 00560</t>
  </si>
  <si>
    <t>Социальная политика</t>
  </si>
  <si>
    <t>50500 00230</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</si>
  <si>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</si>
  <si>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51100 G0860</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</si>
  <si>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</si>
  <si>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</si>
  <si>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51100 G0870</t>
  </si>
  <si>
    <t>Социальное обеспечение и иные выплаты населению населения</t>
  </si>
  <si>
    <t>Физическая культура и спорт</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</si>
  <si>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муниципальный округ Сергиевское</t>
  </si>
  <si>
    <t>51200 00240</t>
  </si>
  <si>
    <t>Средства массовой информации</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</si>
  <si>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</si>
  <si>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Периодические издания, утвержденные представительными органами МО</t>
  </si>
  <si>
    <t>45700 00251</t>
  </si>
  <si>
    <t>Периодические издания, учрежденные исполнительными органами МО</t>
  </si>
  <si>
    <t>45700 00252</t>
  </si>
  <si>
    <t xml:space="preserve">                                                      Итого:</t>
  </si>
  <si>
    <t>Субвенции бюджетам внутригородских муниципальных образований Санкт-Петербурга на выполнение  отдельного государственного полномочия Санкт-Петербурга по определению должностных  лиц, уполномоченных составлять протоколы об административных правонарушениях, и составлению протоколов об административных правонарушениях.</t>
  </si>
  <si>
    <t>Субвенции бюджетам внутригородских муниципальных образований на выполнение отдельных гос.полномочий Санкт-Петербурга по организации и осуществлению деятельности по  опеке и попечительству</t>
  </si>
  <si>
    <t xml:space="preserve"> Прочие субсидии</t>
  </si>
  <si>
    <t xml:space="preserve"> 2 02 29999 03 0000 150</t>
  </si>
  <si>
    <t xml:space="preserve"> 2 02 29999 00 0000 150</t>
  </si>
  <si>
    <t>Прочие субсидии бюджетам внутригородских муниципальных образований городов федерального значения</t>
  </si>
  <si>
    <t>79502 00530</t>
  </si>
  <si>
    <t>Расходы на организацию благоустройства территории муниципального образования за счет субсидии из бюджета Санкт-Петербурга</t>
  </si>
  <si>
    <t>60000 S2500</t>
  </si>
  <si>
    <t>Расходы на организацию благоустройства территории муниципального образования, софинансируемые за счет средств местного бюджета</t>
  </si>
  <si>
    <t>60000 M2500</t>
  </si>
  <si>
    <t>Расходы на осуществление работ в сфере озеленения на  территории муниципального образования за счет субсидии из бюджета Санкт-Петербурга</t>
  </si>
  <si>
    <t>60000 S2510</t>
  </si>
  <si>
    <t>Расходы на осуществление работ в сфере озеленения на  территории муниципального образования, софинансируемые за счет средств местного бюджета</t>
  </si>
  <si>
    <t>60000 M2510</t>
  </si>
  <si>
    <t>Муниципальная программа мероприятий, направленных на решение вопроса местного значения по осуществлению работ в сфере озеленения на территории муниципальногго образования в части создания (размещения), переустройства, восстановления и ремонта объектов зеленых насаждений общего пользования местного значения.</t>
  </si>
  <si>
    <t>60000 00131</t>
  </si>
  <si>
    <t xml:space="preserve"> 2 02 30024 03 0200 150</t>
  </si>
  <si>
    <t xml:space="preserve"> 2 02 30024 03 0100 150</t>
  </si>
  <si>
    <t>Показатели  численности муниципальных служащих органов местного самоуправления МО Сергиевское и затратах на денежное  содержание                       (с начислениями на оплату труда)   за первый квартал 2024г</t>
  </si>
  <si>
    <t>1чел.</t>
  </si>
  <si>
    <t>Приложение № 1 к Постановлению МА МО Сергиевское от 16.05.2024 г. № 39-п</t>
  </si>
  <si>
    <t>Приложение № 2 к Постановлению МА МО Сергиевское от 16.05.2024 г. № 39-п</t>
  </si>
  <si>
    <t>Приложение №  3 к Постановлению МА МО Сергиевское от 16.05.2024 г. № 39-п</t>
  </si>
  <si>
    <t>Приложение № 4 к Постановлению МА МО Сергиевское от 16.05.2024 г. № 39-п</t>
  </si>
  <si>
    <t>Приложение № 5 к Постановлению МА МО Сергиевское от 16.05.2024 г. № 39-п</t>
  </si>
  <si>
    <t>Исполнение          на 31.03.2024 г.</t>
  </si>
  <si>
    <t xml:space="preserve">Показатели расходов  по разделам и подразделам классификации расходов местного бюджета                                                  муниципального образования Сергиевское за первый квартал 2024 г  </t>
  </si>
  <si>
    <t>Исполнено на 31.03.2024 г.      (тыс.руб.)</t>
  </si>
  <si>
    <t xml:space="preserve">Показатели расходов местного бюджета МО Сергиевское по ведомственной структуре                                                                            расходов местного  бюджета  за первый квартал 2024 г </t>
  </si>
  <si>
    <t xml:space="preserve">МО МО Сергиевское за первый квартал 2024 г </t>
  </si>
  <si>
    <t xml:space="preserve">Показатели исполнения местного  бюджета МО Сергиевское за первый квартал 2024 г                                                     по   кодам  классификации доходов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</si>
</sst>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0.00_р_."/>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_(&quot;$&quot;* #,##0.00_);_(&quot;$&quot;* \(#,##0.00\);_(&quot;$&quot;* &quot;-&quot;??_);_(@_)"/>
    <numFmt numFmtId="181" formatCode="0.0000000000000"/>
    <numFmt numFmtId="182" formatCode="0.000000000000"/>
    <numFmt numFmtId="183" formatCode="0.00000000000"/>
    <numFmt numFmtId="184" formatCode="0.0000000000"/>
    <numFmt numFmtId="185" formatCode="0.000000000"/>
    <numFmt numFmtId="186" formatCode="0.00000000"/>
    <numFmt numFmtId="187" formatCode="0.0000000"/>
    <numFmt numFmtId="188" formatCode="0.000000"/>
    <numFmt numFmtId="189" formatCode="0.00000"/>
    <numFmt numFmtId="190" formatCode="0.0000"/>
    <numFmt numFmtId="191" formatCode="0.000"/>
    <numFmt numFmtId="192" formatCode="#,##0.000"/>
    <numFmt numFmtId="193" formatCode="#,##0.000000000000"/>
  </numFmts>
  <fonts count="65">
    <font>
      <sz val="10"/>
      <name val="Arial Cyr"/>
      <family val="0"/>
    </font>
    <font>
      <b/>
      <sz val="10"/>
      <name val="Arial Cyr"/>
      <family val="2"/>
    </font>
    <font>
      <b/>
      <sz val="9"/>
      <name val="Arial Cyr"/>
      <family val="2"/>
    </font>
    <font>
      <sz val="9"/>
      <name val="Arial Cyr"/>
      <family val="2"/>
    </font>
    <font>
      <sz val="12"/>
      <name val="Arial Cyr"/>
      <family val="2"/>
    </font>
    <font>
      <sz val="11"/>
      <name val="Arial Cyr"/>
      <family val="2"/>
    </font>
    <font>
      <b/>
      <sz val="11"/>
      <name val="Arial Cyr"/>
      <family val="2"/>
    </font>
    <font>
      <b/>
      <sz val="12"/>
      <name val="Arial Cyr"/>
      <family val="2"/>
    </font>
    <font>
      <sz val="11"/>
      <color indexed="8"/>
      <name val="Calibri"/>
      <family val="2"/>
    </font>
    <font>
      <b/>
      <sz val="11"/>
      <color indexed="8"/>
      <name val="Calibri"/>
      <family val="2"/>
    </font>
    <font>
      <sz val="10"/>
      <color indexed="8"/>
      <name val="Arial"/>
      <family val="2"/>
    </font>
    <font>
      <sz val="9"/>
      <color indexed="8"/>
      <name val="Calibri"/>
      <family val="2"/>
    </font>
    <font>
      <b/>
      <sz val="9"/>
      <color indexed="8"/>
      <name val="Calibri"/>
      <family val="2"/>
    </font>
    <font>
      <b/>
      <sz val="11"/>
      <name val="Arial"/>
      <family val="2"/>
    </font>
    <font>
      <sz val="11"/>
      <name val="Arial"/>
      <family val="2"/>
    </font>
    <font>
      <sz val="11"/>
      <color indexed="8"/>
      <name val="Arial"/>
      <family val="2"/>
    </font>
    <font>
      <b/>
      <sz val="14"/>
      <name val="Arial Cyr"/>
      <family val="2"/>
    </font>
    <font>
      <sz val="14"/>
      <name val="Arial Cyr"/>
      <family val="2"/>
    </font>
    <font>
      <i/>
      <sz val="12"/>
      <name val="Arial Cyr"/>
      <family val="0"/>
    </font>
    <font>
      <b/>
      <sz val="11"/>
      <color indexed="8"/>
      <name val="Arial"/>
      <family val="2"/>
    </font>
    <font>
      <b/>
      <sz val="9"/>
      <name val="Calibri"/>
      <family val="2"/>
    </font>
    <font>
      <b/>
      <sz val="10"/>
      <color indexed="8"/>
      <name val="Calibri"/>
      <family val="2"/>
    </font>
    <font>
      <sz val="10"/>
      <color indexed="8"/>
      <name val="Calibri"/>
      <family val="2"/>
    </font>
    <font>
      <b/>
      <sz val="14"/>
      <color indexed="8"/>
      <name val="Calibri"/>
      <family val="2"/>
    </font>
    <font>
      <b/>
      <sz val="12"/>
      <color indexed="8"/>
      <name val="Calibri"/>
      <family val="2"/>
    </font>
    <font>
      <b/>
      <sz val="10"/>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Calibri"/>
      <family val="2"/>
    </font>
    <font>
      <sz val="10"/>
      <name val="Calibri"/>
      <family val="2"/>
    </font>
    <font>
      <sz val="12"/>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medium"/>
      <top style="medium"/>
      <bottom style="medium"/>
    </border>
    <border>
      <left style="thin"/>
      <right>
        <color indexed="63"/>
      </right>
      <top style="medium"/>
      <bottom style="medium"/>
    </border>
    <border>
      <left style="thin"/>
      <right style="thin"/>
      <top style="medium"/>
      <bottom style="mediu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medium"/>
    </border>
    <border>
      <left>
        <color indexed="63"/>
      </left>
      <right style="thin"/>
      <top>
        <color indexed="63"/>
      </top>
      <bottom style="thin"/>
    </border>
    <border>
      <left style="thin"/>
      <right style="medium"/>
      <top style="thin"/>
      <bottom style="thin"/>
    </border>
    <border>
      <left style="thin"/>
      <right style="medium"/>
      <top style="thin"/>
      <bottom style="medium"/>
    </border>
    <border>
      <left>
        <color indexed="63"/>
      </left>
      <right style="medium"/>
      <top style="medium"/>
      <bottom style="medium"/>
    </border>
    <border>
      <left style="thin"/>
      <right style="medium"/>
      <top>
        <color indexed="63"/>
      </top>
      <bottom style="thin"/>
    </border>
    <border>
      <left style="thin"/>
      <right style="medium"/>
      <top>
        <color indexed="63"/>
      </top>
      <bottom style="medium"/>
    </border>
    <border>
      <left style="medium"/>
      <right>
        <color indexed="63"/>
      </right>
      <top style="thin"/>
      <bottom style="thin"/>
    </border>
    <border>
      <left style="medium"/>
      <right style="medium"/>
      <top style="thin"/>
      <bottom style="thin"/>
    </border>
    <border>
      <left>
        <color indexed="63"/>
      </left>
      <right style="thin"/>
      <top style="thin"/>
      <bottom style="thin"/>
    </border>
    <border>
      <left style="medium"/>
      <right style="thin"/>
      <top style="medium"/>
      <bottom style="medium"/>
    </border>
    <border>
      <left style="medium"/>
      <right style="thin"/>
      <top style="thin"/>
      <bottom style="thin"/>
    </border>
    <border>
      <left style="medium"/>
      <right style="thin"/>
      <top>
        <color indexed="63"/>
      </top>
      <bottom style="thin"/>
    </border>
    <border>
      <left style="thin"/>
      <right style="medium"/>
      <top style="thin"/>
      <bottom>
        <color indexed="63"/>
      </bottom>
    </border>
    <border>
      <left style="medium"/>
      <right style="thin"/>
      <top style="thin"/>
      <bottom>
        <color indexed="63"/>
      </bottom>
    </border>
    <border>
      <left style="medium"/>
      <right style="medium"/>
      <top style="thin"/>
      <bottom>
        <color indexed="63"/>
      </bottom>
    </border>
    <border>
      <left style="medium"/>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color indexed="63"/>
      </right>
      <top style="thin"/>
      <bottom style="thin"/>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4" fillId="32" borderId="0" applyNumberFormat="0" applyBorder="0" applyAlignment="0" applyProtection="0"/>
  </cellStyleXfs>
  <cellXfs count="221">
    <xf numFmtId="0" fontId="0" fillId="0" borderId="0" xfId="0" applyAlignment="1">
      <alignment/>
    </xf>
    <xf numFmtId="0" fontId="1" fillId="0" borderId="0" xfId="0" applyFont="1" applyAlignment="1">
      <alignment/>
    </xf>
    <xf numFmtId="172" fontId="3" fillId="0" borderId="0" xfId="0" applyNumberFormat="1" applyFont="1" applyBorder="1" applyAlignment="1">
      <alignment horizontal="right"/>
    </xf>
    <xf numFmtId="172" fontId="2" fillId="0" borderId="0" xfId="0" applyNumberFormat="1" applyFont="1" applyFill="1" applyBorder="1" applyAlignment="1">
      <alignment horizontal="right"/>
    </xf>
    <xf numFmtId="0" fontId="5" fillId="0" borderId="0" xfId="0" applyFont="1" applyAlignment="1">
      <alignment/>
    </xf>
    <xf numFmtId="1" fontId="2" fillId="0" borderId="0" xfId="0" applyNumberFormat="1" applyFont="1" applyBorder="1" applyAlignment="1">
      <alignment horizontal="justify" vertical="center"/>
    </xf>
    <xf numFmtId="49" fontId="2" fillId="0" borderId="0" xfId="0" applyNumberFormat="1" applyFont="1" applyBorder="1" applyAlignment="1">
      <alignment horizontal="justify" vertical="justify"/>
    </xf>
    <xf numFmtId="172" fontId="2" fillId="0" borderId="0" xfId="0" applyNumberFormat="1" applyFont="1" applyBorder="1" applyAlignment="1">
      <alignment horizontal="justify" vertical="justify"/>
    </xf>
    <xf numFmtId="0" fontId="6" fillId="0" borderId="0" xfId="0" applyFont="1" applyAlignment="1">
      <alignment horizontal="center"/>
    </xf>
    <xf numFmtId="4" fontId="0" fillId="0" borderId="0" xfId="0" applyNumberFormat="1" applyAlignment="1">
      <alignment/>
    </xf>
    <xf numFmtId="1" fontId="2" fillId="0" borderId="0" xfId="0" applyNumberFormat="1" applyFont="1" applyBorder="1" applyAlignment="1">
      <alignment horizontal="center" vertical="center"/>
    </xf>
    <xf numFmtId="49" fontId="2" fillId="0" borderId="0" xfId="0" applyNumberFormat="1" applyFont="1" applyBorder="1" applyAlignment="1">
      <alignment horizontal="center" vertical="justify"/>
    </xf>
    <xf numFmtId="4" fontId="2" fillId="0" borderId="0" xfId="0" applyNumberFormat="1" applyFont="1" applyBorder="1" applyAlignment="1">
      <alignment horizontal="center" vertical="justify"/>
    </xf>
    <xf numFmtId="0" fontId="4" fillId="0" borderId="0" xfId="0" applyFont="1" applyAlignment="1">
      <alignment/>
    </xf>
    <xf numFmtId="172" fontId="4" fillId="0" borderId="0" xfId="0" applyNumberFormat="1" applyFont="1" applyBorder="1" applyAlignment="1">
      <alignment horizontal="right"/>
    </xf>
    <xf numFmtId="172" fontId="7" fillId="0" borderId="0" xfId="0" applyNumberFormat="1" applyFont="1" applyFill="1" applyBorder="1" applyAlignment="1">
      <alignment horizontal="right"/>
    </xf>
    <xf numFmtId="0" fontId="0" fillId="0" borderId="0" xfId="0" applyBorder="1" applyAlignment="1">
      <alignment/>
    </xf>
    <xf numFmtId="0" fontId="6" fillId="0" borderId="10" xfId="0" applyNumberFormat="1" applyFont="1" applyBorder="1" applyAlignment="1">
      <alignment horizontal="center" vertical="center" wrapText="1"/>
    </xf>
    <xf numFmtId="1"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175" fontId="6" fillId="0" borderId="12" xfId="0" applyNumberFormat="1" applyFont="1" applyBorder="1" applyAlignment="1">
      <alignment horizontal="center" vertical="center" wrapText="1"/>
    </xf>
    <xf numFmtId="0" fontId="6" fillId="0" borderId="12" xfId="0" applyNumberFormat="1" applyFont="1" applyBorder="1" applyAlignment="1">
      <alignment horizontal="center" vertical="center" wrapText="1"/>
    </xf>
    <xf numFmtId="0" fontId="4" fillId="0" borderId="0" xfId="0" applyFont="1" applyAlignment="1">
      <alignment horizontal="right" wrapText="1"/>
    </xf>
    <xf numFmtId="0" fontId="1" fillId="0" borderId="0" xfId="0" applyFont="1" applyAlignment="1">
      <alignment/>
    </xf>
    <xf numFmtId="0" fontId="5" fillId="0" borderId="13" xfId="0" applyFont="1" applyBorder="1" applyAlignment="1">
      <alignment/>
    </xf>
    <xf numFmtId="0" fontId="4" fillId="0" borderId="0" xfId="0" applyFont="1" applyAlignment="1">
      <alignment/>
    </xf>
    <xf numFmtId="0" fontId="4" fillId="0" borderId="13" xfId="0" applyFont="1" applyBorder="1" applyAlignment="1">
      <alignment wrapText="1"/>
    </xf>
    <xf numFmtId="0" fontId="4" fillId="0" borderId="0" xfId="0" applyFont="1" applyAlignment="1">
      <alignment horizontal="right"/>
    </xf>
    <xf numFmtId="0" fontId="7" fillId="0" borderId="0" xfId="0" applyFont="1" applyAlignment="1">
      <alignment horizontal="center" wrapText="1"/>
    </xf>
    <xf numFmtId="0" fontId="0" fillId="0" borderId="0" xfId="0" applyAlignment="1">
      <alignment wrapText="1"/>
    </xf>
    <xf numFmtId="0" fontId="0" fillId="0" borderId="0" xfId="0" applyFill="1" applyAlignment="1">
      <alignment/>
    </xf>
    <xf numFmtId="0" fontId="11" fillId="0" borderId="13" xfId="0" applyFont="1" applyFill="1" applyBorder="1" applyAlignment="1">
      <alignment wrapText="1"/>
    </xf>
    <xf numFmtId="0" fontId="12" fillId="0" borderId="13" xfId="0" applyFont="1" applyFill="1" applyBorder="1" applyAlignment="1">
      <alignment wrapText="1"/>
    </xf>
    <xf numFmtId="4" fontId="0" fillId="0" borderId="0" xfId="0" applyNumberFormat="1" applyFill="1" applyAlignment="1">
      <alignment/>
    </xf>
    <xf numFmtId="175" fontId="0" fillId="0" borderId="0" xfId="0" applyNumberFormat="1" applyAlignment="1">
      <alignment/>
    </xf>
    <xf numFmtId="0" fontId="0" fillId="0" borderId="0" xfId="0" applyAlignment="1">
      <alignment horizontal="right"/>
    </xf>
    <xf numFmtId="1" fontId="13" fillId="0" borderId="14" xfId="0" applyNumberFormat="1" applyFont="1" applyBorder="1" applyAlignment="1">
      <alignment horizontal="center" vertical="center"/>
    </xf>
    <xf numFmtId="49" fontId="13" fillId="0" borderId="15" xfId="0" applyNumberFormat="1" applyFont="1" applyBorder="1" applyAlignment="1">
      <alignment horizontal="center" vertical="center" wrapText="1"/>
    </xf>
    <xf numFmtId="4" fontId="13" fillId="0" borderId="15" xfId="0" applyNumberFormat="1" applyFont="1" applyBorder="1" applyAlignment="1">
      <alignment horizontal="center" vertical="center"/>
    </xf>
    <xf numFmtId="1" fontId="13" fillId="0" borderId="16" xfId="0" applyNumberFormat="1" applyFont="1" applyBorder="1" applyAlignment="1">
      <alignment horizontal="center" vertical="center"/>
    </xf>
    <xf numFmtId="4" fontId="13" fillId="0" borderId="13" xfId="0" applyNumberFormat="1" applyFont="1" applyBorder="1" applyAlignment="1">
      <alignment horizontal="center" vertical="center"/>
    </xf>
    <xf numFmtId="1" fontId="14" fillId="0" borderId="16" xfId="0" applyNumberFormat="1" applyFont="1" applyBorder="1" applyAlignment="1">
      <alignment horizontal="center" vertical="center"/>
    </xf>
    <xf numFmtId="49" fontId="14" fillId="0" borderId="13" xfId="0" applyNumberFormat="1" applyFont="1" applyBorder="1" applyAlignment="1">
      <alignment horizontal="justify" vertical="center"/>
    </xf>
    <xf numFmtId="4" fontId="14" fillId="0" borderId="13" xfId="0" applyNumberFormat="1" applyFont="1" applyBorder="1" applyAlignment="1">
      <alignment horizontal="center" vertical="center"/>
    </xf>
    <xf numFmtId="4" fontId="14" fillId="0" borderId="16" xfId="0" applyNumberFormat="1" applyFont="1" applyBorder="1" applyAlignment="1">
      <alignment horizontal="center" vertical="center"/>
    </xf>
    <xf numFmtId="4" fontId="14" fillId="0" borderId="15" xfId="0" applyNumberFormat="1" applyFont="1" applyBorder="1" applyAlignment="1">
      <alignment horizontal="center" vertical="center"/>
    </xf>
    <xf numFmtId="4" fontId="14" fillId="0" borderId="15" xfId="0" applyNumberFormat="1" applyFont="1" applyFill="1" applyBorder="1" applyAlignment="1">
      <alignment horizontal="center" vertical="center"/>
    </xf>
    <xf numFmtId="4" fontId="14" fillId="0" borderId="17" xfId="0" applyNumberFormat="1" applyFont="1" applyBorder="1" applyAlignment="1">
      <alignment horizontal="center" vertical="center"/>
    </xf>
    <xf numFmtId="1" fontId="14" fillId="0" borderId="14" xfId="0" applyNumberFormat="1" applyFont="1" applyBorder="1" applyAlignment="1">
      <alignment horizontal="center" vertical="center"/>
    </xf>
    <xf numFmtId="1" fontId="14" fillId="0" borderId="13" xfId="0" applyNumberFormat="1" applyFont="1" applyBorder="1" applyAlignment="1">
      <alignment horizontal="center" vertical="center"/>
    </xf>
    <xf numFmtId="0" fontId="14" fillId="0" borderId="18" xfId="0" applyNumberFormat="1" applyFont="1" applyBorder="1" applyAlignment="1">
      <alignment horizontal="justify" vertical="center"/>
    </xf>
    <xf numFmtId="4" fontId="13" fillId="0" borderId="16" xfId="0" applyNumberFormat="1" applyFont="1" applyBorder="1" applyAlignment="1">
      <alignment horizontal="center" vertical="center"/>
    </xf>
    <xf numFmtId="49" fontId="13" fillId="0" borderId="13" xfId="0" applyNumberFormat="1" applyFont="1" applyBorder="1" applyAlignment="1">
      <alignment horizontal="center" vertical="center" wrapText="1"/>
    </xf>
    <xf numFmtId="1" fontId="13" fillId="0" borderId="13" xfId="0" applyNumberFormat="1" applyFont="1" applyBorder="1" applyAlignment="1">
      <alignment horizontal="center" vertical="center"/>
    </xf>
    <xf numFmtId="4" fontId="13" fillId="0" borderId="19" xfId="0" applyNumberFormat="1" applyFont="1" applyBorder="1" applyAlignment="1">
      <alignment horizontal="center" vertical="justify"/>
    </xf>
    <xf numFmtId="0" fontId="4" fillId="0" borderId="13" xfId="0" applyFont="1" applyBorder="1" applyAlignment="1">
      <alignment/>
    </xf>
    <xf numFmtId="0" fontId="0" fillId="0" borderId="13" xfId="0" applyFont="1" applyBorder="1" applyAlignment="1">
      <alignment wrapText="1"/>
    </xf>
    <xf numFmtId="49" fontId="0" fillId="0" borderId="0" xfId="0" applyNumberFormat="1" applyAlignment="1">
      <alignment/>
    </xf>
    <xf numFmtId="0" fontId="5" fillId="0" borderId="0" xfId="0" applyFont="1" applyBorder="1" applyAlignment="1">
      <alignment/>
    </xf>
    <xf numFmtId="2" fontId="5" fillId="0" borderId="0" xfId="0" applyNumberFormat="1" applyFont="1" applyBorder="1" applyAlignment="1">
      <alignment/>
    </xf>
    <xf numFmtId="0" fontId="18" fillId="0" borderId="0" xfId="0" applyFont="1" applyAlignment="1">
      <alignment/>
    </xf>
    <xf numFmtId="0" fontId="4" fillId="0" borderId="13" xfId="0" applyFont="1" applyBorder="1" applyAlignment="1">
      <alignment horizontal="center"/>
    </xf>
    <xf numFmtId="0" fontId="4" fillId="0" borderId="13" xfId="0" applyFont="1" applyBorder="1" applyAlignment="1">
      <alignment horizontal="center" wrapText="1"/>
    </xf>
    <xf numFmtId="4" fontId="5" fillId="0" borderId="13" xfId="0" applyNumberFormat="1" applyFont="1" applyBorder="1" applyAlignment="1">
      <alignment/>
    </xf>
    <xf numFmtId="175" fontId="9" fillId="0" borderId="0" xfId="0" applyNumberFormat="1" applyFont="1" applyFill="1" applyBorder="1" applyAlignment="1">
      <alignment horizontal="right" wrapText="1"/>
    </xf>
    <xf numFmtId="4" fontId="13" fillId="0" borderId="20" xfId="0" applyNumberFormat="1" applyFont="1" applyBorder="1" applyAlignment="1">
      <alignment horizontal="center" vertical="center"/>
    </xf>
    <xf numFmtId="49" fontId="13" fillId="0" borderId="13" xfId="0" applyNumberFormat="1" applyFont="1" applyBorder="1" applyAlignment="1">
      <alignment horizontal="center" vertical="center"/>
    </xf>
    <xf numFmtId="0" fontId="9" fillId="0" borderId="13" xfId="0" applyFont="1" applyFill="1" applyBorder="1" applyAlignment="1">
      <alignment wrapText="1"/>
    </xf>
    <xf numFmtId="0" fontId="8" fillId="0" borderId="13" xfId="0" applyFont="1" applyFill="1" applyBorder="1" applyAlignment="1">
      <alignment wrapText="1"/>
    </xf>
    <xf numFmtId="173" fontId="0" fillId="0" borderId="0" xfId="0" applyNumberFormat="1" applyAlignment="1">
      <alignment/>
    </xf>
    <xf numFmtId="173" fontId="4" fillId="0" borderId="21" xfId="0" applyNumberFormat="1" applyFont="1" applyBorder="1" applyAlignment="1">
      <alignment/>
    </xf>
    <xf numFmtId="173" fontId="4" fillId="0" borderId="22" xfId="0" applyNumberFormat="1" applyFont="1" applyBorder="1" applyAlignment="1">
      <alignment/>
    </xf>
    <xf numFmtId="0" fontId="6" fillId="0" borderId="23" xfId="0" applyFont="1" applyFill="1" applyBorder="1" applyAlignment="1">
      <alignment horizontal="center" vertical="center" wrapText="1"/>
    </xf>
    <xf numFmtId="2" fontId="0" fillId="0" borderId="0" xfId="0" applyNumberFormat="1" applyAlignment="1">
      <alignment/>
    </xf>
    <xf numFmtId="2" fontId="5" fillId="0" borderId="13" xfId="0" applyNumberFormat="1" applyFont="1" applyBorder="1" applyAlignment="1">
      <alignment/>
    </xf>
    <xf numFmtId="0" fontId="0" fillId="0" borderId="0" xfId="0" applyFont="1" applyAlignment="1">
      <alignment/>
    </xf>
    <xf numFmtId="173" fontId="5" fillId="0" borderId="13" xfId="0" applyNumberFormat="1" applyFont="1" applyBorder="1" applyAlignment="1">
      <alignment/>
    </xf>
    <xf numFmtId="49" fontId="14" fillId="0" borderId="13" xfId="0" applyNumberFormat="1" applyFont="1" applyBorder="1" applyAlignment="1">
      <alignment horizontal="left" vertical="center" wrapText="1"/>
    </xf>
    <xf numFmtId="0" fontId="5" fillId="0" borderId="13" xfId="0" applyFont="1" applyBorder="1" applyAlignment="1">
      <alignment horizontal="center"/>
    </xf>
    <xf numFmtId="4" fontId="5" fillId="0" borderId="13" xfId="0" applyNumberFormat="1" applyFont="1" applyBorder="1" applyAlignment="1">
      <alignment horizontal="center"/>
    </xf>
    <xf numFmtId="173" fontId="13" fillId="0" borderId="24" xfId="0" applyNumberFormat="1" applyFont="1" applyBorder="1" applyAlignment="1">
      <alignment horizontal="center" vertical="center"/>
    </xf>
    <xf numFmtId="173" fontId="13" fillId="0" borderId="21" xfId="0" applyNumberFormat="1" applyFont="1" applyBorder="1" applyAlignment="1">
      <alignment horizontal="center" vertical="center"/>
    </xf>
    <xf numFmtId="173" fontId="14" fillId="0" borderId="21" xfId="0" applyNumberFormat="1" applyFont="1" applyBorder="1" applyAlignment="1">
      <alignment horizontal="center" vertical="center"/>
    </xf>
    <xf numFmtId="173" fontId="14" fillId="0" borderId="24" xfId="0" applyNumberFormat="1" applyFont="1" applyFill="1" applyBorder="1" applyAlignment="1">
      <alignment horizontal="center" vertical="center"/>
    </xf>
    <xf numFmtId="173" fontId="13" fillId="0" borderId="24" xfId="0" applyNumberFormat="1" applyFont="1" applyFill="1" applyBorder="1" applyAlignment="1">
      <alignment horizontal="center" vertical="center"/>
    </xf>
    <xf numFmtId="173" fontId="14" fillId="0" borderId="21" xfId="0" applyNumberFormat="1" applyFont="1" applyFill="1" applyBorder="1" applyAlignment="1">
      <alignment horizontal="center" vertical="center"/>
    </xf>
    <xf numFmtId="173" fontId="13" fillId="0" borderId="25" xfId="0" applyNumberFormat="1" applyFont="1" applyBorder="1" applyAlignment="1">
      <alignment horizontal="center" vertical="justify"/>
    </xf>
    <xf numFmtId="49" fontId="14" fillId="0" borderId="13" xfId="0" applyNumberFormat="1" applyFont="1" applyBorder="1" applyAlignment="1">
      <alignment horizontal="left" vertical="top" wrapText="1"/>
    </xf>
    <xf numFmtId="49" fontId="13" fillId="0" borderId="13" xfId="0" applyNumberFormat="1" applyFont="1" applyBorder="1" applyAlignment="1">
      <alignment horizontal="justify" vertical="center"/>
    </xf>
    <xf numFmtId="4" fontId="13" fillId="0" borderId="14" xfId="0" applyNumberFormat="1" applyFont="1" applyBorder="1" applyAlignment="1">
      <alignment horizontal="center" vertical="center"/>
    </xf>
    <xf numFmtId="0" fontId="19" fillId="0" borderId="26" xfId="0" applyFont="1" applyFill="1" applyBorder="1" applyAlignment="1">
      <alignment horizontal="center" wrapText="1"/>
    </xf>
    <xf numFmtId="0" fontId="15" fillId="0" borderId="26" xfId="0" applyFont="1" applyFill="1" applyBorder="1" applyAlignment="1">
      <alignment horizontal="center" wrapText="1"/>
    </xf>
    <xf numFmtId="0" fontId="9" fillId="0" borderId="27" xfId="0" applyFont="1" applyFill="1" applyBorder="1" applyAlignment="1">
      <alignment horizontal="center" vertical="center" wrapText="1"/>
    </xf>
    <xf numFmtId="0" fontId="11" fillId="0" borderId="28" xfId="0" applyFont="1" applyFill="1" applyBorder="1" applyAlignment="1">
      <alignment wrapText="1"/>
    </xf>
    <xf numFmtId="0" fontId="0" fillId="0" borderId="29" xfId="0" applyFont="1" applyBorder="1" applyAlignment="1">
      <alignment wrapText="1"/>
    </xf>
    <xf numFmtId="0" fontId="11" fillId="33" borderId="12" xfId="0" applyFont="1" applyFill="1" applyBorder="1" applyAlignment="1">
      <alignment horizontal="center" vertical="center" wrapText="1"/>
    </xf>
    <xf numFmtId="49" fontId="11" fillId="33" borderId="12" xfId="0"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49" fontId="11" fillId="33" borderId="15" xfId="0" applyNumberFormat="1" applyFont="1" applyFill="1" applyBorder="1" applyAlignment="1">
      <alignment horizontal="center" vertical="center" wrapText="1"/>
    </xf>
    <xf numFmtId="0" fontId="11" fillId="33" borderId="15" xfId="0" applyFont="1" applyFill="1" applyBorder="1" applyAlignment="1">
      <alignment horizontal="center" vertical="center" wrapText="1"/>
    </xf>
    <xf numFmtId="4" fontId="9" fillId="33" borderId="24" xfId="0" applyNumberFormat="1" applyFont="1" applyFill="1" applyBorder="1" applyAlignment="1">
      <alignment horizontal="right" vertical="center" wrapText="1"/>
    </xf>
    <xf numFmtId="0" fontId="0" fillId="0" borderId="30" xfId="0" applyBorder="1" applyAlignment="1">
      <alignment/>
    </xf>
    <xf numFmtId="49" fontId="12" fillId="33" borderId="13" xfId="0" applyNumberFormat="1" applyFont="1" applyFill="1" applyBorder="1" applyAlignment="1">
      <alignment horizontal="center" wrapText="1"/>
    </xf>
    <xf numFmtId="49" fontId="11" fillId="33" borderId="13" xfId="0" applyNumberFormat="1" applyFont="1" applyFill="1" applyBorder="1" applyAlignment="1">
      <alignment horizontal="center" vertical="center" wrapText="1"/>
    </xf>
    <xf numFmtId="0" fontId="11" fillId="33" borderId="13" xfId="0" applyFont="1" applyFill="1" applyBorder="1" applyAlignment="1">
      <alignment horizontal="center" vertical="center" wrapText="1"/>
    </xf>
    <xf numFmtId="4" fontId="9" fillId="33" borderId="21" xfId="0" applyNumberFormat="1" applyFont="1" applyFill="1" applyBorder="1" applyAlignment="1">
      <alignment horizontal="right" vertical="center" wrapText="1"/>
    </xf>
    <xf numFmtId="0" fontId="12" fillId="33" borderId="13" xfId="0" applyFont="1" applyFill="1" applyBorder="1" applyAlignment="1">
      <alignment wrapText="1"/>
    </xf>
    <xf numFmtId="0" fontId="12" fillId="33" borderId="13" xfId="0" applyFont="1" applyFill="1" applyBorder="1" applyAlignment="1">
      <alignment horizontal="center" wrapText="1"/>
    </xf>
    <xf numFmtId="4" fontId="9" fillId="33" borderId="21" xfId="0" applyNumberFormat="1" applyFont="1" applyFill="1" applyBorder="1" applyAlignment="1">
      <alignment wrapText="1"/>
    </xf>
    <xf numFmtId="0" fontId="11" fillId="33" borderId="13" xfId="0" applyFont="1" applyFill="1" applyBorder="1" applyAlignment="1">
      <alignment wrapText="1"/>
    </xf>
    <xf numFmtId="49" fontId="11" fillId="33" borderId="13" xfId="0" applyNumberFormat="1" applyFont="1" applyFill="1" applyBorder="1" applyAlignment="1">
      <alignment horizontal="center" wrapText="1"/>
    </xf>
    <xf numFmtId="0" fontId="11" fillId="33" borderId="13" xfId="0" applyFont="1" applyFill="1" applyBorder="1" applyAlignment="1">
      <alignment horizontal="center" wrapText="1"/>
    </xf>
    <xf numFmtId="4" fontId="22" fillId="33" borderId="21" xfId="0" applyNumberFormat="1" applyFont="1" applyFill="1" applyBorder="1" applyAlignment="1">
      <alignment wrapText="1"/>
    </xf>
    <xf numFmtId="4" fontId="21" fillId="33" borderId="21" xfId="0" applyNumberFormat="1" applyFont="1" applyFill="1" applyBorder="1" applyAlignment="1">
      <alignment wrapText="1"/>
    </xf>
    <xf numFmtId="0" fontId="12" fillId="33" borderId="28" xfId="0" applyFont="1" applyFill="1" applyBorder="1" applyAlignment="1">
      <alignment wrapText="1"/>
    </xf>
    <xf numFmtId="0" fontId="11" fillId="33" borderId="16" xfId="0" applyFont="1" applyFill="1" applyBorder="1" applyAlignment="1">
      <alignment horizontal="center" wrapText="1"/>
    </xf>
    <xf numFmtId="0" fontId="12" fillId="33" borderId="16" xfId="0" applyFont="1" applyFill="1" applyBorder="1" applyAlignment="1">
      <alignment horizontal="center" wrapText="1"/>
    </xf>
    <xf numFmtId="0" fontId="11" fillId="33" borderId="28" xfId="0" applyFont="1" applyFill="1" applyBorder="1" applyAlignment="1">
      <alignment wrapText="1"/>
    </xf>
    <xf numFmtId="4" fontId="22" fillId="33" borderId="21" xfId="0" applyNumberFormat="1" applyFont="1" applyFill="1" applyBorder="1" applyAlignment="1">
      <alignment horizontal="right" wrapText="1"/>
    </xf>
    <xf numFmtId="4" fontId="8" fillId="33" borderId="21" xfId="0" applyNumberFormat="1" applyFont="1" applyFill="1" applyBorder="1" applyAlignment="1">
      <alignment wrapText="1"/>
    </xf>
    <xf numFmtId="4" fontId="43" fillId="33" borderId="21" xfId="0" applyNumberFormat="1" applyFont="1" applyFill="1" applyBorder="1" applyAlignment="1">
      <alignment wrapText="1"/>
    </xf>
    <xf numFmtId="4" fontId="44" fillId="33" borderId="21" xfId="0" applyNumberFormat="1" applyFont="1" applyFill="1" applyBorder="1" applyAlignment="1">
      <alignment wrapText="1"/>
    </xf>
    <xf numFmtId="49" fontId="11" fillId="0" borderId="13" xfId="0" applyNumberFormat="1" applyFont="1" applyFill="1" applyBorder="1" applyAlignment="1">
      <alignment horizontal="center" wrapText="1"/>
    </xf>
    <xf numFmtId="0" fontId="11" fillId="0" borderId="13" xfId="0" applyFont="1" applyFill="1" applyBorder="1" applyAlignment="1">
      <alignment horizontal="center" wrapText="1"/>
    </xf>
    <xf numFmtId="4" fontId="22" fillId="0" borderId="21" xfId="0" applyNumberFormat="1" applyFont="1" applyFill="1" applyBorder="1" applyAlignment="1">
      <alignment wrapText="1"/>
    </xf>
    <xf numFmtId="49" fontId="12" fillId="0" borderId="13" xfId="0" applyNumberFormat="1" applyFont="1" applyFill="1" applyBorder="1" applyAlignment="1">
      <alignment horizontal="center" wrapText="1"/>
    </xf>
    <xf numFmtId="0" fontId="12" fillId="0" borderId="13" xfId="0" applyFont="1" applyFill="1" applyBorder="1" applyAlignment="1">
      <alignment horizontal="center" wrapText="1"/>
    </xf>
    <xf numFmtId="4" fontId="9" fillId="0" borderId="21" xfId="0" applyNumberFormat="1" applyFont="1" applyFill="1" applyBorder="1" applyAlignment="1">
      <alignment wrapText="1"/>
    </xf>
    <xf numFmtId="49" fontId="12" fillId="33" borderId="13" xfId="0" applyNumberFormat="1" applyFont="1" applyFill="1" applyBorder="1" applyAlignment="1">
      <alignment wrapText="1"/>
    </xf>
    <xf numFmtId="49" fontId="12" fillId="33" borderId="15" xfId="0" applyNumberFormat="1" applyFont="1" applyFill="1" applyBorder="1" applyAlignment="1">
      <alignment horizontal="center" wrapText="1"/>
    </xf>
    <xf numFmtId="49" fontId="12" fillId="33" borderId="16" xfId="0" applyNumberFormat="1" applyFont="1" applyFill="1" applyBorder="1" applyAlignment="1">
      <alignment horizontal="center" wrapText="1"/>
    </xf>
    <xf numFmtId="49" fontId="11" fillId="33" borderId="16" xfId="0" applyNumberFormat="1" applyFont="1" applyFill="1" applyBorder="1" applyAlignment="1">
      <alignment horizontal="center" wrapText="1"/>
    </xf>
    <xf numFmtId="4" fontId="22" fillId="33" borderId="24" xfId="0" applyNumberFormat="1" applyFont="1" applyFill="1" applyBorder="1" applyAlignment="1">
      <alignment horizontal="right" wrapText="1"/>
    </xf>
    <xf numFmtId="0" fontId="0" fillId="0" borderId="29" xfId="0" applyBorder="1" applyAlignment="1">
      <alignment/>
    </xf>
    <xf numFmtId="0" fontId="9" fillId="33" borderId="12" xfId="0" applyFont="1" applyFill="1" applyBorder="1" applyAlignment="1">
      <alignment wrapText="1"/>
    </xf>
    <xf numFmtId="49" fontId="9" fillId="33" borderId="12" xfId="0" applyNumberFormat="1" applyFont="1" applyFill="1" applyBorder="1" applyAlignment="1">
      <alignment wrapText="1"/>
    </xf>
    <xf numFmtId="4" fontId="9" fillId="33" borderId="10" xfId="0" applyNumberFormat="1" applyFont="1" applyFill="1" applyBorder="1" applyAlignment="1">
      <alignment wrapText="1"/>
    </xf>
    <xf numFmtId="175" fontId="9" fillId="0" borderId="28" xfId="0" applyNumberFormat="1" applyFont="1" applyFill="1" applyBorder="1" applyAlignment="1">
      <alignment horizontal="right" wrapText="1"/>
    </xf>
    <xf numFmtId="0" fontId="11" fillId="33" borderId="29" xfId="0" applyFont="1" applyFill="1" applyBorder="1" applyAlignment="1">
      <alignment horizontal="center" vertical="center" wrapText="1"/>
    </xf>
    <xf numFmtId="0" fontId="9" fillId="33" borderId="31" xfId="0" applyFont="1" applyFill="1" applyBorder="1" applyAlignment="1">
      <alignment wrapText="1"/>
    </xf>
    <xf numFmtId="0" fontId="9" fillId="33" borderId="30" xfId="0" applyFont="1" applyFill="1" applyBorder="1" applyAlignment="1">
      <alignment wrapText="1"/>
    </xf>
    <xf numFmtId="0" fontId="12" fillId="33" borderId="30" xfId="0" applyFont="1" applyFill="1" applyBorder="1" applyAlignment="1">
      <alignment wrapText="1"/>
    </xf>
    <xf numFmtId="0" fontId="11" fillId="33" borderId="30" xfId="0" applyFont="1" applyFill="1" applyBorder="1" applyAlignment="1">
      <alignment wrapText="1"/>
    </xf>
    <xf numFmtId="0" fontId="9" fillId="33" borderId="30" xfId="0" applyFont="1" applyFill="1" applyBorder="1" applyAlignment="1">
      <alignment horizontal="left" vertical="center" wrapText="1"/>
    </xf>
    <xf numFmtId="0" fontId="12" fillId="33" borderId="30" xfId="0" applyFont="1" applyFill="1" applyBorder="1" applyAlignment="1">
      <alignment vertical="center" wrapText="1"/>
    </xf>
    <xf numFmtId="0" fontId="11" fillId="0" borderId="30" xfId="0" applyFont="1" applyFill="1" applyBorder="1" applyAlignment="1">
      <alignment wrapText="1"/>
    </xf>
    <xf numFmtId="0" fontId="12" fillId="0" borderId="30" xfId="0" applyFont="1" applyFill="1" applyBorder="1" applyAlignment="1">
      <alignment horizontal="left" wrapText="1"/>
    </xf>
    <xf numFmtId="0" fontId="11" fillId="0" borderId="30" xfId="0" applyFont="1" applyFill="1" applyBorder="1" applyAlignment="1">
      <alignment horizontal="left" wrapText="1"/>
    </xf>
    <xf numFmtId="0" fontId="12" fillId="0" borderId="30" xfId="0" applyFont="1" applyFill="1" applyBorder="1" applyAlignment="1">
      <alignment wrapText="1"/>
    </xf>
    <xf numFmtId="4" fontId="21" fillId="33" borderId="32" xfId="0" applyNumberFormat="1" applyFont="1" applyFill="1" applyBorder="1" applyAlignment="1">
      <alignment horizontal="right" wrapText="1"/>
    </xf>
    <xf numFmtId="4" fontId="21" fillId="33" borderId="21" xfId="0" applyNumberFormat="1" applyFont="1" applyFill="1" applyBorder="1" applyAlignment="1">
      <alignment horizontal="right" wrapText="1"/>
    </xf>
    <xf numFmtId="0" fontId="12" fillId="33" borderId="33" xfId="0" applyFont="1" applyFill="1" applyBorder="1" applyAlignment="1">
      <alignment wrapText="1"/>
    </xf>
    <xf numFmtId="0" fontId="12" fillId="33" borderId="33" xfId="0" applyFont="1" applyFill="1" applyBorder="1" applyAlignment="1">
      <alignment vertical="center" wrapText="1"/>
    </xf>
    <xf numFmtId="0" fontId="21" fillId="33" borderId="30" xfId="0" applyFont="1" applyFill="1" applyBorder="1" applyAlignment="1">
      <alignment wrapText="1"/>
    </xf>
    <xf numFmtId="0" fontId="22" fillId="33" borderId="30" xfId="0" applyFont="1" applyFill="1" applyBorder="1" applyAlignment="1">
      <alignment wrapText="1"/>
    </xf>
    <xf numFmtId="0" fontId="12" fillId="33" borderId="31" xfId="0" applyFont="1" applyFill="1" applyBorder="1" applyAlignment="1">
      <alignment vertical="center" wrapText="1"/>
    </xf>
    <xf numFmtId="0" fontId="20" fillId="33" borderId="30" xfId="0" applyFont="1" applyFill="1" applyBorder="1" applyAlignment="1">
      <alignment wrapText="1"/>
    </xf>
    <xf numFmtId="0" fontId="9" fillId="33" borderId="29" xfId="0" applyFont="1" applyFill="1" applyBorder="1" applyAlignment="1">
      <alignment wrapText="1"/>
    </xf>
    <xf numFmtId="0" fontId="0" fillId="33" borderId="30" xfId="0" applyFill="1" applyBorder="1" applyAlignment="1">
      <alignment/>
    </xf>
    <xf numFmtId="0" fontId="11" fillId="0" borderId="12" xfId="0" applyFont="1" applyFill="1" applyBorder="1" applyAlignment="1">
      <alignment horizontal="center" vertical="center" wrapText="1"/>
    </xf>
    <xf numFmtId="0" fontId="9" fillId="0" borderId="13" xfId="0" applyFont="1" applyFill="1" applyBorder="1" applyAlignment="1">
      <alignment wrapText="1"/>
    </xf>
    <xf numFmtId="0" fontId="22" fillId="0" borderId="28" xfId="0" applyFont="1" applyFill="1" applyBorder="1" applyAlignment="1">
      <alignment wrapText="1"/>
    </xf>
    <xf numFmtId="0" fontId="20" fillId="0" borderId="13" xfId="0" applyFont="1" applyFill="1" applyBorder="1" applyAlignment="1">
      <alignment wrapText="1"/>
    </xf>
    <xf numFmtId="49" fontId="11" fillId="0" borderId="11" xfId="0" applyNumberFormat="1" applyFont="1" applyFill="1" applyBorder="1" applyAlignment="1">
      <alignment horizontal="center" vertical="center" wrapText="1"/>
    </xf>
    <xf numFmtId="49" fontId="12" fillId="0" borderId="16" xfId="0" applyNumberFormat="1" applyFont="1" applyFill="1" applyBorder="1" applyAlignment="1">
      <alignment horizontal="center" wrapText="1"/>
    </xf>
    <xf numFmtId="49" fontId="11" fillId="0" borderId="16" xfId="0" applyNumberFormat="1" applyFont="1" applyFill="1" applyBorder="1" applyAlignment="1">
      <alignment horizontal="center" wrapText="1"/>
    </xf>
    <xf numFmtId="49" fontId="12" fillId="0" borderId="14" xfId="0" applyNumberFormat="1" applyFont="1" applyFill="1" applyBorder="1" applyAlignment="1">
      <alignment horizontal="center" wrapText="1"/>
    </xf>
    <xf numFmtId="49" fontId="24" fillId="0" borderId="11" xfId="0" applyNumberFormat="1" applyFont="1" applyFill="1" applyBorder="1" applyAlignment="1">
      <alignment wrapText="1"/>
    </xf>
    <xf numFmtId="4" fontId="9" fillId="33" borderId="27" xfId="0" applyNumberFormat="1" applyFont="1" applyFill="1" applyBorder="1" applyAlignment="1">
      <alignment horizontal="right" vertical="center" wrapText="1"/>
    </xf>
    <xf numFmtId="4" fontId="8" fillId="33" borderId="27" xfId="0" applyNumberFormat="1" applyFont="1" applyFill="1" applyBorder="1" applyAlignment="1">
      <alignment wrapText="1"/>
    </xf>
    <xf numFmtId="4" fontId="9" fillId="33" borderId="27" xfId="0" applyNumberFormat="1" applyFont="1" applyFill="1" applyBorder="1" applyAlignment="1">
      <alignment wrapText="1"/>
    </xf>
    <xf numFmtId="4" fontId="21" fillId="33" borderId="27" xfId="0" applyNumberFormat="1" applyFont="1" applyFill="1" applyBorder="1" applyAlignment="1">
      <alignment wrapText="1"/>
    </xf>
    <xf numFmtId="4" fontId="22" fillId="33" borderId="27" xfId="0" applyNumberFormat="1" applyFont="1" applyFill="1" applyBorder="1" applyAlignment="1">
      <alignment wrapText="1"/>
    </xf>
    <xf numFmtId="4" fontId="21" fillId="33" borderId="34" xfId="0" applyNumberFormat="1" applyFont="1" applyFill="1" applyBorder="1" applyAlignment="1">
      <alignment horizontal="right" wrapText="1"/>
    </xf>
    <xf numFmtId="4" fontId="22" fillId="33" borderId="27" xfId="0" applyNumberFormat="1" applyFont="1" applyFill="1" applyBorder="1" applyAlignment="1">
      <alignment horizontal="right" wrapText="1"/>
    </xf>
    <xf numFmtId="4" fontId="24" fillId="33" borderId="35" xfId="0" applyNumberFormat="1" applyFont="1" applyFill="1" applyBorder="1" applyAlignment="1">
      <alignment horizontal="center" vertical="center" wrapText="1"/>
    </xf>
    <xf numFmtId="0" fontId="22" fillId="33" borderId="0" xfId="0" applyFont="1" applyFill="1" applyAlignment="1">
      <alignment wrapText="1"/>
    </xf>
    <xf numFmtId="0" fontId="0" fillId="33" borderId="0" xfId="0" applyFont="1" applyFill="1" applyAlignment="1">
      <alignment horizontal="right" wrapText="1"/>
    </xf>
    <xf numFmtId="0" fontId="0" fillId="0" borderId="0" xfId="0" applyFill="1" applyAlignment="1">
      <alignment horizontal="left" vertical="center" wrapText="1"/>
    </xf>
    <xf numFmtId="0" fontId="0" fillId="0" borderId="0" xfId="0" applyFont="1" applyFill="1" applyAlignment="1">
      <alignment wrapText="1"/>
    </xf>
    <xf numFmtId="49" fontId="0" fillId="0" borderId="0" xfId="0" applyNumberFormat="1" applyFill="1" applyAlignment="1">
      <alignment/>
    </xf>
    <xf numFmtId="4" fontId="0" fillId="0" borderId="0" xfId="0" applyNumberFormat="1" applyFont="1" applyAlignment="1">
      <alignment/>
    </xf>
    <xf numFmtId="4" fontId="0" fillId="33" borderId="0" xfId="0" applyNumberFormat="1" applyFill="1" applyAlignment="1">
      <alignment/>
    </xf>
    <xf numFmtId="0" fontId="0" fillId="33" borderId="0" xfId="0" applyFill="1" applyAlignment="1">
      <alignment/>
    </xf>
    <xf numFmtId="0" fontId="11" fillId="0" borderId="0" xfId="0" applyFont="1" applyFill="1" applyBorder="1" applyAlignment="1">
      <alignment wrapText="1"/>
    </xf>
    <xf numFmtId="4" fontId="22" fillId="33" borderId="0" xfId="0" applyNumberFormat="1" applyFont="1" applyFill="1" applyAlignment="1">
      <alignment wrapText="1"/>
    </xf>
    <xf numFmtId="0" fontId="0" fillId="0" borderId="0" xfId="0" applyFont="1" applyFill="1" applyAlignment="1">
      <alignment horizontal="right" wrapText="1"/>
    </xf>
    <xf numFmtId="175" fontId="22" fillId="33" borderId="0" xfId="0" applyNumberFormat="1" applyFont="1" applyFill="1" applyAlignment="1">
      <alignment wrapText="1"/>
    </xf>
    <xf numFmtId="1" fontId="14" fillId="0" borderId="0" xfId="0" applyNumberFormat="1" applyFont="1" applyBorder="1" applyAlignment="1">
      <alignment horizontal="center" vertical="center"/>
    </xf>
    <xf numFmtId="49" fontId="14" fillId="0" borderId="36" xfId="0" applyNumberFormat="1" applyFont="1" applyBorder="1" applyAlignment="1">
      <alignment horizontal="justify" vertical="center"/>
    </xf>
    <xf numFmtId="4" fontId="14" fillId="0" borderId="37" xfId="0" applyNumberFormat="1" applyFont="1" applyBorder="1" applyAlignment="1">
      <alignment horizontal="center" vertical="center"/>
    </xf>
    <xf numFmtId="173" fontId="14" fillId="0" borderId="38" xfId="0" applyNumberFormat="1" applyFont="1" applyFill="1" applyBorder="1" applyAlignment="1">
      <alignment horizontal="center" vertical="center"/>
    </xf>
    <xf numFmtId="0" fontId="15" fillId="0" borderId="39" xfId="0" applyFont="1" applyFill="1" applyBorder="1" applyAlignment="1">
      <alignment horizontal="center" wrapText="1"/>
    </xf>
    <xf numFmtId="0" fontId="11" fillId="0" borderId="40" xfId="0" applyFont="1" applyFill="1" applyBorder="1" applyAlignment="1">
      <alignment wrapText="1"/>
    </xf>
    <xf numFmtId="0" fontId="45" fillId="0" borderId="41" xfId="0" applyFont="1" applyFill="1" applyBorder="1" applyAlignment="1">
      <alignment horizontal="center" wrapText="1"/>
    </xf>
    <xf numFmtId="0" fontId="9" fillId="0" borderId="13" xfId="0" applyFont="1" applyBorder="1" applyAlignment="1">
      <alignment horizontal="center"/>
    </xf>
    <xf numFmtId="173" fontId="13" fillId="0" borderId="13" xfId="0" applyNumberFormat="1" applyFont="1" applyBorder="1" applyAlignment="1">
      <alignment horizontal="center" vertical="center"/>
    </xf>
    <xf numFmtId="0" fontId="23" fillId="0" borderId="12" xfId="0" applyFont="1" applyFill="1" applyBorder="1" applyAlignment="1">
      <alignment vertical="center" wrapText="1"/>
    </xf>
    <xf numFmtId="0" fontId="18" fillId="0" borderId="0" xfId="0" applyFont="1" applyAlignment="1">
      <alignment wrapText="1"/>
    </xf>
    <xf numFmtId="4" fontId="9" fillId="33" borderId="13" xfId="0" applyNumberFormat="1" applyFont="1" applyFill="1" applyBorder="1" applyAlignment="1">
      <alignment wrapText="1"/>
    </xf>
    <xf numFmtId="4" fontId="8" fillId="33" borderId="13" xfId="0" applyNumberFormat="1" applyFont="1" applyFill="1" applyBorder="1" applyAlignment="1">
      <alignment wrapText="1"/>
    </xf>
    <xf numFmtId="4" fontId="8" fillId="33" borderId="16" xfId="0" applyNumberFormat="1" applyFont="1" applyFill="1" applyBorder="1" applyAlignment="1">
      <alignment wrapText="1"/>
    </xf>
    <xf numFmtId="49" fontId="13" fillId="0" borderId="42" xfId="0" applyNumberFormat="1" applyFont="1" applyBorder="1" applyAlignment="1">
      <alignment horizontal="center" vertical="justify"/>
    </xf>
    <xf numFmtId="49" fontId="13" fillId="0" borderId="43" xfId="0" applyNumberFormat="1" applyFont="1" applyBorder="1" applyAlignment="1">
      <alignment horizontal="center" vertical="justify"/>
    </xf>
    <xf numFmtId="0" fontId="4" fillId="0" borderId="0" xfId="0" applyFont="1" applyAlignment="1">
      <alignment horizontal="right" wrapText="1"/>
    </xf>
    <xf numFmtId="0" fontId="0" fillId="0" borderId="0" xfId="0" applyAlignment="1">
      <alignment horizontal="right" wrapText="1"/>
    </xf>
    <xf numFmtId="0" fontId="16" fillId="0" borderId="0" xfId="0" applyFont="1" applyAlignment="1">
      <alignment horizontal="center" wrapText="1"/>
    </xf>
    <xf numFmtId="0" fontId="17" fillId="0" borderId="0" xfId="0" applyFont="1" applyAlignment="1">
      <alignment wrapText="1"/>
    </xf>
    <xf numFmtId="0" fontId="0" fillId="33" borderId="0" xfId="0" applyFont="1" applyFill="1" applyAlignment="1">
      <alignment horizontal="right" wrapText="1"/>
    </xf>
    <xf numFmtId="0" fontId="25" fillId="0" borderId="0" xfId="0" applyFont="1" applyAlignment="1">
      <alignment horizontal="center" wrapText="1"/>
    </xf>
    <xf numFmtId="0" fontId="10" fillId="0" borderId="0" xfId="0" applyFont="1" applyAlignment="1">
      <alignment wrapText="1"/>
    </xf>
    <xf numFmtId="0" fontId="0" fillId="0" borderId="0" xfId="0" applyAlignment="1">
      <alignment wrapText="1"/>
    </xf>
    <xf numFmtId="0" fontId="7" fillId="0" borderId="0" xfId="0" applyFont="1" applyAlignment="1">
      <alignment horizontal="center" wrapText="1"/>
    </xf>
    <xf numFmtId="0" fontId="0" fillId="0" borderId="0" xfId="0" applyAlignment="1">
      <alignment horizontal="center" wrapText="1"/>
    </xf>
    <xf numFmtId="0" fontId="0" fillId="0" borderId="0" xfId="0" applyAlignment="1">
      <alignment horizontal="right"/>
    </xf>
    <xf numFmtId="0" fontId="7" fillId="0" borderId="0" xfId="0" applyFont="1" applyAlignment="1">
      <alignment horizontal="center" wrapText="1"/>
    </xf>
    <xf numFmtId="0" fontId="1" fillId="0" borderId="0" xfId="0" applyFont="1" applyAlignment="1">
      <alignment horizontal="center" wrapText="1"/>
    </xf>
    <xf numFmtId="0" fontId="7" fillId="0" borderId="0" xfId="0" applyFont="1" applyAlignment="1">
      <alignment horizontal="center"/>
    </xf>
    <xf numFmtId="0" fontId="1" fillId="0" borderId="0" xfId="0" applyFont="1" applyAlignment="1">
      <alignment horizontal="center"/>
    </xf>
    <xf numFmtId="0" fontId="0" fillId="0" borderId="0" xfId="0" applyFont="1" applyAlignment="1">
      <alignment horizontal="right" wrapText="1"/>
    </xf>
    <xf numFmtId="0" fontId="6"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4"/>
  <sheetViews>
    <sheetView tabSelected="1" zoomScalePageLayoutView="0" workbookViewId="0" topLeftCell="A1">
      <selection activeCell="G9" sqref="G9"/>
    </sheetView>
  </sheetViews>
  <sheetFormatPr defaultColWidth="9.00390625" defaultRowHeight="12.75"/>
  <cols>
    <col min="1" max="1" width="29.00390625" style="0" customWidth="1"/>
    <col min="2" max="2" width="87.625" style="0" customWidth="1"/>
    <col min="3" max="4" width="8.75390625" style="0" hidden="1" customWidth="1"/>
    <col min="5" max="5" width="0.37109375" style="0" hidden="1" customWidth="1"/>
    <col min="6" max="6" width="0.12890625" style="0" hidden="1" customWidth="1"/>
    <col min="7" max="7" width="16.75390625" style="0" customWidth="1"/>
    <col min="9" max="9" width="16.00390625" style="0" customWidth="1"/>
  </cols>
  <sheetData>
    <row r="1" spans="1:10" ht="18" customHeight="1">
      <c r="A1" s="204" t="s">
        <v>244</v>
      </c>
      <c r="B1" s="205"/>
      <c r="C1" s="205"/>
      <c r="D1" s="205"/>
      <c r="E1" s="205"/>
      <c r="F1" s="205"/>
      <c r="G1" s="205"/>
      <c r="H1" s="22"/>
      <c r="I1" s="22"/>
      <c r="J1" s="22"/>
    </row>
    <row r="2" spans="1:8" ht="8.25" customHeight="1">
      <c r="A2" s="4"/>
      <c r="B2" s="4"/>
      <c r="C2" s="4"/>
      <c r="D2" s="1"/>
      <c r="E2" s="1"/>
      <c r="F2" s="1"/>
      <c r="G2" s="1"/>
      <c r="H2" s="1"/>
    </row>
    <row r="3" spans="1:8" ht="42" customHeight="1">
      <c r="A3" s="206" t="s">
        <v>254</v>
      </c>
      <c r="B3" s="207"/>
      <c r="C3" s="207"/>
      <c r="D3" s="207"/>
      <c r="E3" s="207"/>
      <c r="F3" s="207"/>
      <c r="G3" s="207"/>
      <c r="H3" s="1"/>
    </row>
    <row r="4" spans="1:8" ht="27" customHeight="1" thickBot="1">
      <c r="A4" s="8"/>
      <c r="B4" s="8"/>
      <c r="C4" s="8"/>
      <c r="D4" s="8"/>
      <c r="E4" s="8"/>
      <c r="F4" s="8"/>
      <c r="G4" s="8" t="s">
        <v>47</v>
      </c>
      <c r="H4" s="1"/>
    </row>
    <row r="5" spans="1:7" ht="65.25" customHeight="1" thickBot="1">
      <c r="A5" s="18" t="s">
        <v>46</v>
      </c>
      <c r="B5" s="19" t="s">
        <v>48</v>
      </c>
      <c r="C5" s="20" t="s">
        <v>15</v>
      </c>
      <c r="D5" s="21" t="s">
        <v>16</v>
      </c>
      <c r="E5" s="19" t="s">
        <v>0</v>
      </c>
      <c r="F5" s="17" t="s">
        <v>1</v>
      </c>
      <c r="G5" s="72" t="s">
        <v>249</v>
      </c>
    </row>
    <row r="6" spans="1:7" ht="27.75" customHeight="1">
      <c r="A6" s="36" t="s">
        <v>59</v>
      </c>
      <c r="B6" s="37" t="s">
        <v>25</v>
      </c>
      <c r="C6" s="38" t="e">
        <f>C7+#REF!+#REF!</f>
        <v>#REF!</v>
      </c>
      <c r="D6" s="38" t="e">
        <f>D7+#REF!+#REF!</f>
        <v>#REF!</v>
      </c>
      <c r="E6" s="38" t="e">
        <f>E7+#REF!+#REF!</f>
        <v>#REF!</v>
      </c>
      <c r="F6" s="38" t="e">
        <f>F7+#REF!+#REF!</f>
        <v>#REF!</v>
      </c>
      <c r="G6" s="80">
        <f>G7+G10+G16+G13</f>
        <v>3415.4</v>
      </c>
    </row>
    <row r="7" spans="1:7" ht="15">
      <c r="A7" s="39" t="s">
        <v>122</v>
      </c>
      <c r="B7" s="92" t="s">
        <v>121</v>
      </c>
      <c r="C7" s="40" t="e">
        <f>C8+C9+#REF!</f>
        <v>#REF!</v>
      </c>
      <c r="D7" s="40" t="e">
        <f>D8+D9+#REF!</f>
        <v>#REF!</v>
      </c>
      <c r="E7" s="40" t="e">
        <f>E8+E9+#REF!</f>
        <v>#REF!</v>
      </c>
      <c r="F7" s="40" t="e">
        <f>F8+F9+#REF!</f>
        <v>#REF!</v>
      </c>
      <c r="G7" s="81">
        <f>G8</f>
        <v>2074.9</v>
      </c>
    </row>
    <row r="8" spans="1:7" ht="32.25" customHeight="1">
      <c r="A8" s="41" t="s">
        <v>111</v>
      </c>
      <c r="B8" s="42" t="s">
        <v>112</v>
      </c>
      <c r="C8" s="43" t="e">
        <f>#REF!+C9</f>
        <v>#REF!</v>
      </c>
      <c r="D8" s="43" t="e">
        <f>#REF!+D9</f>
        <v>#REF!</v>
      </c>
      <c r="E8" s="43" t="e">
        <f>#REF!+E9</f>
        <v>#REF!</v>
      </c>
      <c r="F8" s="44" t="e">
        <f>#REF!+F9</f>
        <v>#REF!</v>
      </c>
      <c r="G8" s="82">
        <f>G9</f>
        <v>2074.9</v>
      </c>
    </row>
    <row r="9" spans="1:7" ht="61.5" customHeight="1">
      <c r="A9" s="41" t="s">
        <v>113</v>
      </c>
      <c r="B9" s="87" t="s">
        <v>114</v>
      </c>
      <c r="C9" s="43">
        <v>1400</v>
      </c>
      <c r="D9" s="43">
        <v>5600</v>
      </c>
      <c r="E9" s="43">
        <f>4000+1870</f>
        <v>5870</v>
      </c>
      <c r="F9" s="44">
        <v>4000</v>
      </c>
      <c r="G9" s="82">
        <v>2074.9</v>
      </c>
    </row>
    <row r="10" spans="1:15" ht="34.5" customHeight="1">
      <c r="A10" s="36" t="s">
        <v>60</v>
      </c>
      <c r="B10" s="37" t="s">
        <v>21</v>
      </c>
      <c r="C10" s="45"/>
      <c r="D10" s="45"/>
      <c r="E10" s="46"/>
      <c r="F10" s="47"/>
      <c r="G10" s="80">
        <f>G11+G12</f>
        <v>1340.5</v>
      </c>
      <c r="M10" s="16"/>
      <c r="N10" s="16"/>
      <c r="O10" s="16"/>
    </row>
    <row r="11" spans="1:15" ht="62.25" customHeight="1">
      <c r="A11" s="48" t="s">
        <v>128</v>
      </c>
      <c r="B11" s="50" t="s">
        <v>22</v>
      </c>
      <c r="C11" s="45"/>
      <c r="D11" s="45"/>
      <c r="E11" s="46"/>
      <c r="F11" s="47"/>
      <c r="G11" s="83">
        <v>1285.5</v>
      </c>
      <c r="M11" s="16"/>
      <c r="N11" s="16"/>
      <c r="O11" s="16"/>
    </row>
    <row r="12" spans="1:15" ht="28.5">
      <c r="A12" s="48" t="s">
        <v>127</v>
      </c>
      <c r="B12" s="50" t="s">
        <v>95</v>
      </c>
      <c r="C12" s="45"/>
      <c r="D12" s="45"/>
      <c r="E12" s="46"/>
      <c r="F12" s="47"/>
      <c r="G12" s="83">
        <v>55</v>
      </c>
      <c r="M12" s="16"/>
      <c r="N12" s="16"/>
      <c r="O12" s="16"/>
    </row>
    <row r="13" spans="1:15" ht="15">
      <c r="A13" s="36" t="s">
        <v>58</v>
      </c>
      <c r="B13" s="66" t="s">
        <v>23</v>
      </c>
      <c r="C13" s="38"/>
      <c r="D13" s="38"/>
      <c r="E13" s="38"/>
      <c r="F13" s="51"/>
      <c r="G13" s="84">
        <f>G14</f>
        <v>0</v>
      </c>
      <c r="M13" s="16"/>
      <c r="N13" s="16"/>
      <c r="O13" s="16"/>
    </row>
    <row r="14" spans="1:15" ht="60">
      <c r="A14" s="36" t="s">
        <v>100</v>
      </c>
      <c r="B14" s="52" t="s">
        <v>101</v>
      </c>
      <c r="C14" s="38"/>
      <c r="D14" s="38"/>
      <c r="E14" s="38"/>
      <c r="F14" s="51"/>
      <c r="G14" s="84">
        <f>G15</f>
        <v>0</v>
      </c>
      <c r="M14" s="16"/>
      <c r="N14" s="16"/>
      <c r="O14" s="16"/>
    </row>
    <row r="15" spans="1:15" ht="114">
      <c r="A15" s="48" t="s">
        <v>99</v>
      </c>
      <c r="B15" s="77" t="s">
        <v>98</v>
      </c>
      <c r="C15" s="38"/>
      <c r="D15" s="38"/>
      <c r="E15" s="38"/>
      <c r="F15" s="51"/>
      <c r="G15" s="83"/>
      <c r="M15" s="16"/>
      <c r="N15" s="16"/>
      <c r="O15" s="16"/>
    </row>
    <row r="16" spans="1:7" ht="52.5" customHeight="1">
      <c r="A16" s="36" t="s">
        <v>115</v>
      </c>
      <c r="B16" s="88" t="s">
        <v>116</v>
      </c>
      <c r="C16" s="38"/>
      <c r="D16" s="38"/>
      <c r="E16" s="38"/>
      <c r="F16" s="89"/>
      <c r="G16" s="84">
        <v>0</v>
      </c>
    </row>
    <row r="17" spans="1:7" ht="15">
      <c r="A17" s="39" t="s">
        <v>61</v>
      </c>
      <c r="B17" s="52" t="s">
        <v>17</v>
      </c>
      <c r="C17" s="38" t="e">
        <f>#REF!+C22</f>
        <v>#REF!</v>
      </c>
      <c r="D17" s="38" t="e">
        <f>#REF!+D22</f>
        <v>#REF!</v>
      </c>
      <c r="E17" s="38" t="e">
        <f>#REF!+E22</f>
        <v>#REF!</v>
      </c>
      <c r="F17" s="38" t="e">
        <f>#REF!+F22</f>
        <v>#REF!</v>
      </c>
      <c r="G17" s="80">
        <f>G18+G22+G20</f>
        <v>30842</v>
      </c>
    </row>
    <row r="18" spans="1:7" ht="15">
      <c r="A18" s="90" t="s">
        <v>120</v>
      </c>
      <c r="B18" s="67" t="s">
        <v>90</v>
      </c>
      <c r="C18" s="65"/>
      <c r="D18" s="38"/>
      <c r="E18" s="38"/>
      <c r="F18" s="38"/>
      <c r="G18" s="80">
        <f>G19</f>
        <v>21575.1</v>
      </c>
    </row>
    <row r="19" spans="1:7" ht="30">
      <c r="A19" s="91" t="s">
        <v>119</v>
      </c>
      <c r="B19" s="68" t="s">
        <v>91</v>
      </c>
      <c r="C19" s="65"/>
      <c r="D19" s="38"/>
      <c r="E19" s="38"/>
      <c r="F19" s="38"/>
      <c r="G19" s="80">
        <v>21575.1</v>
      </c>
    </row>
    <row r="20" spans="1:7" ht="15">
      <c r="A20" s="192" t="s">
        <v>227</v>
      </c>
      <c r="B20" s="195" t="s">
        <v>225</v>
      </c>
      <c r="C20" s="40"/>
      <c r="D20" s="40"/>
      <c r="E20" s="40"/>
      <c r="F20" s="40"/>
      <c r="G20" s="196">
        <f>G21</f>
        <v>0</v>
      </c>
    </row>
    <row r="21" spans="1:7" ht="38.25" customHeight="1" thickBot="1">
      <c r="A21" s="194" t="s">
        <v>226</v>
      </c>
      <c r="B21" s="193" t="s">
        <v>228</v>
      </c>
      <c r="C21" s="65"/>
      <c r="D21" s="38"/>
      <c r="E21" s="38"/>
      <c r="F21" s="38"/>
      <c r="G21" s="80">
        <v>0</v>
      </c>
    </row>
    <row r="22" spans="1:10" ht="37.5" customHeight="1">
      <c r="A22" s="53" t="s">
        <v>94</v>
      </c>
      <c r="B22" s="52" t="s">
        <v>24</v>
      </c>
      <c r="C22" s="40">
        <f>C23+C24+C25+C26</f>
        <v>0</v>
      </c>
      <c r="D22" s="40">
        <f>D23+D24+D25+D26</f>
        <v>0</v>
      </c>
      <c r="E22" s="40">
        <f>E23+E24+E25+E26</f>
        <v>0</v>
      </c>
      <c r="F22" s="40">
        <f>F23+F24+F25+F26</f>
        <v>0</v>
      </c>
      <c r="G22" s="81">
        <f>G23+G24+G25+G26</f>
        <v>9266.900000000001</v>
      </c>
      <c r="J22" s="9"/>
    </row>
    <row r="23" spans="1:10" ht="78" customHeight="1">
      <c r="A23" s="49" t="s">
        <v>240</v>
      </c>
      <c r="B23" s="42" t="s">
        <v>223</v>
      </c>
      <c r="C23" s="43"/>
      <c r="D23" s="43"/>
      <c r="E23" s="43"/>
      <c r="F23" s="43"/>
      <c r="G23" s="85">
        <v>0</v>
      </c>
      <c r="J23" s="9"/>
    </row>
    <row r="24" spans="1:10" ht="41.25" customHeight="1">
      <c r="A24" s="49" t="s">
        <v>241</v>
      </c>
      <c r="B24" s="42" t="s">
        <v>224</v>
      </c>
      <c r="C24" s="43"/>
      <c r="D24" s="43"/>
      <c r="E24" s="43"/>
      <c r="F24" s="43"/>
      <c r="G24" s="85">
        <v>974.1</v>
      </c>
      <c r="J24" s="9"/>
    </row>
    <row r="25" spans="1:10" ht="36" customHeight="1">
      <c r="A25" s="49" t="s">
        <v>117</v>
      </c>
      <c r="B25" s="42" t="s">
        <v>62</v>
      </c>
      <c r="C25" s="43"/>
      <c r="D25" s="43"/>
      <c r="E25" s="43"/>
      <c r="F25" s="43"/>
      <c r="G25" s="85">
        <v>4708.1</v>
      </c>
      <c r="J25" s="9"/>
    </row>
    <row r="26" spans="1:10" ht="38.25" customHeight="1">
      <c r="A26" s="49" t="s">
        <v>118</v>
      </c>
      <c r="B26" s="42" t="s">
        <v>63</v>
      </c>
      <c r="C26" s="43"/>
      <c r="D26" s="43"/>
      <c r="E26" s="43"/>
      <c r="F26" s="43"/>
      <c r="G26" s="85">
        <v>3584.7</v>
      </c>
      <c r="J26" s="9"/>
    </row>
    <row r="27" spans="1:10" ht="38.25" customHeight="1">
      <c r="A27" s="188"/>
      <c r="B27" s="189"/>
      <c r="C27" s="190"/>
      <c r="D27" s="190"/>
      <c r="E27" s="190"/>
      <c r="F27" s="190"/>
      <c r="G27" s="191"/>
      <c r="J27" s="9"/>
    </row>
    <row r="28" spans="1:7" ht="15.75" thickBot="1">
      <c r="A28" s="202"/>
      <c r="B28" s="203"/>
      <c r="C28" s="54" t="e">
        <f>C6+C17</f>
        <v>#REF!</v>
      </c>
      <c r="D28" s="54" t="e">
        <f>D6+D17</f>
        <v>#REF!</v>
      </c>
      <c r="E28" s="54" t="e">
        <f>E6+E17</f>
        <v>#REF!</v>
      </c>
      <c r="F28" s="54" t="e">
        <f>F6+F17</f>
        <v>#REF!</v>
      </c>
      <c r="G28" s="86">
        <f>G6+G17</f>
        <v>34257.4</v>
      </c>
    </row>
    <row r="29" spans="1:7" ht="12.75">
      <c r="A29" s="10"/>
      <c r="B29" s="11"/>
      <c r="C29" s="12"/>
      <c r="D29" s="12"/>
      <c r="E29" s="12"/>
      <c r="F29" s="12"/>
      <c r="G29" s="12"/>
    </row>
    <row r="30" spans="1:7" ht="12.75">
      <c r="A30" s="5"/>
      <c r="B30" s="6"/>
      <c r="C30" s="7"/>
      <c r="D30" s="7"/>
      <c r="E30" s="7"/>
      <c r="F30" s="7"/>
      <c r="G30" s="7"/>
    </row>
    <row r="31" spans="1:8" ht="15">
      <c r="A31" s="13"/>
      <c r="B31" s="13"/>
      <c r="C31" s="13"/>
      <c r="D31" s="13"/>
      <c r="E31" s="13"/>
      <c r="F31" s="14"/>
      <c r="G31" s="14"/>
      <c r="H31" s="2"/>
    </row>
    <row r="32" spans="1:8" ht="15.75" customHeight="1" hidden="1">
      <c r="A32" s="13" t="s">
        <v>19</v>
      </c>
      <c r="B32" s="13" t="s">
        <v>20</v>
      </c>
      <c r="C32" s="13"/>
      <c r="D32" s="13"/>
      <c r="E32" s="13"/>
      <c r="F32" s="15"/>
      <c r="G32" s="27" t="s">
        <v>18</v>
      </c>
      <c r="H32" s="3"/>
    </row>
    <row r="34" ht="12.75">
      <c r="G34" s="9"/>
    </row>
  </sheetData>
  <sheetProtection/>
  <mergeCells count="3">
    <mergeCell ref="A28:B28"/>
    <mergeCell ref="A1:G1"/>
    <mergeCell ref="A3:G3"/>
  </mergeCells>
  <printOptions/>
  <pageMargins left="0.7" right="0.7" top="0.75" bottom="0.75" header="0.3" footer="0.3"/>
  <pageSetup horizontalDpi="600" verticalDpi="600" orientation="portrait" paperSize="9" scale="63" r:id="rId1"/>
  <colBreaks count="1" manualBreakCount="1">
    <brk id="7" max="29" man="1"/>
  </colBreaks>
</worksheet>
</file>

<file path=xl/worksheets/sheet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D4" sqref="D4"/>
    </sheetView>
  </sheetViews>
  <sheetFormatPr defaultColWidth="9.125" defaultRowHeight="12.75"/>
  <cols>
    <col min="1" max="1" width="5.25390625" style="0" customWidth="1"/>
    <col min="2" max="2" width="86.125" style="179" customWidth="1"/>
    <col min="3" max="3" width="12.75390625" style="180" customWidth="1"/>
    <col min="4" max="4" width="13.00390625" style="176" customWidth="1"/>
    <col min="5" max="5" width="10.75390625" style="0" bestFit="1" customWidth="1"/>
    <col min="6" max="6" width="13.375" style="0" customWidth="1"/>
  </cols>
  <sheetData>
    <row r="1" spans="2:5" ht="26.25" customHeight="1">
      <c r="B1" s="208" t="s">
        <v>245</v>
      </c>
      <c r="C1" s="208"/>
      <c r="D1" s="177"/>
      <c r="E1" s="178"/>
    </row>
    <row r="2" spans="2:4" ht="40.5" customHeight="1">
      <c r="B2" s="209" t="s">
        <v>250</v>
      </c>
      <c r="C2" s="209"/>
      <c r="D2" s="209"/>
    </row>
    <row r="3" ht="13.5" thickBot="1"/>
    <row r="4" spans="1:4" ht="54" customHeight="1" thickBot="1">
      <c r="A4" s="94" t="s">
        <v>131</v>
      </c>
      <c r="B4" s="159" t="s">
        <v>44</v>
      </c>
      <c r="C4" s="163" t="s">
        <v>132</v>
      </c>
      <c r="D4" s="97" t="s">
        <v>251</v>
      </c>
    </row>
    <row r="5" spans="1:5" ht="18.75" customHeight="1">
      <c r="A5" s="101">
        <v>1</v>
      </c>
      <c r="B5" s="160" t="s">
        <v>136</v>
      </c>
      <c r="C5" s="164" t="s">
        <v>2</v>
      </c>
      <c r="D5" s="168">
        <f>D6+D7+D8+D9+D10</f>
        <v>7088</v>
      </c>
      <c r="E5" s="69"/>
    </row>
    <row r="6" spans="1:5" ht="38.25" customHeight="1">
      <c r="A6" s="101">
        <f aca="true" t="shared" si="0" ref="A6:A34">A5+1</f>
        <v>2</v>
      </c>
      <c r="B6" s="31" t="s">
        <v>26</v>
      </c>
      <c r="C6" s="165" t="s">
        <v>3</v>
      </c>
      <c r="D6" s="169">
        <v>388.3</v>
      </c>
      <c r="E6" s="69"/>
    </row>
    <row r="7" spans="1:6" ht="25.5" customHeight="1">
      <c r="A7" s="101">
        <f t="shared" si="0"/>
        <v>3</v>
      </c>
      <c r="B7" s="31" t="s">
        <v>27</v>
      </c>
      <c r="C7" s="165" t="s">
        <v>4</v>
      </c>
      <c r="D7" s="169">
        <v>995.4</v>
      </c>
      <c r="F7" s="69"/>
    </row>
    <row r="8" spans="1:5" ht="24.75" customHeight="1">
      <c r="A8" s="101">
        <f t="shared" si="0"/>
        <v>4</v>
      </c>
      <c r="B8" s="93" t="s">
        <v>52</v>
      </c>
      <c r="C8" s="165" t="s">
        <v>5</v>
      </c>
      <c r="D8" s="169">
        <v>5575.5</v>
      </c>
      <c r="E8" s="181"/>
    </row>
    <row r="9" spans="1:4" ht="15" customHeight="1">
      <c r="A9" s="101">
        <f t="shared" si="0"/>
        <v>5</v>
      </c>
      <c r="B9" s="31" t="s">
        <v>53</v>
      </c>
      <c r="C9" s="165" t="s">
        <v>28</v>
      </c>
      <c r="D9" s="169"/>
    </row>
    <row r="10" spans="1:5" s="183" customFormat="1" ht="15" customHeight="1">
      <c r="A10" s="158">
        <f t="shared" si="0"/>
        <v>6</v>
      </c>
      <c r="B10" s="109" t="s">
        <v>6</v>
      </c>
      <c r="C10" s="131" t="s">
        <v>29</v>
      </c>
      <c r="D10" s="169">
        <v>128.8</v>
      </c>
      <c r="E10" s="182"/>
    </row>
    <row r="11" spans="1:4" s="183" customFormat="1" ht="15">
      <c r="A11" s="158">
        <f t="shared" si="0"/>
        <v>7</v>
      </c>
      <c r="B11" s="106" t="s">
        <v>175</v>
      </c>
      <c r="C11" s="130" t="s">
        <v>31</v>
      </c>
      <c r="D11" s="170">
        <f>D12+D13</f>
        <v>0</v>
      </c>
    </row>
    <row r="12" spans="1:4" s="183" customFormat="1" ht="15.75" customHeight="1">
      <c r="A12" s="158">
        <f t="shared" si="0"/>
        <v>8</v>
      </c>
      <c r="B12" s="109" t="s">
        <v>176</v>
      </c>
      <c r="C12" s="131" t="s">
        <v>7</v>
      </c>
      <c r="D12" s="169">
        <v>0</v>
      </c>
    </row>
    <row r="13" spans="1:4" s="183" customFormat="1" ht="15.75" customHeight="1">
      <c r="A13" s="158">
        <f t="shared" si="0"/>
        <v>9</v>
      </c>
      <c r="B13" s="117" t="s">
        <v>179</v>
      </c>
      <c r="C13" s="131" t="s">
        <v>130</v>
      </c>
      <c r="D13" s="169">
        <v>0</v>
      </c>
    </row>
    <row r="14" spans="1:4" s="183" customFormat="1" ht="15" customHeight="1">
      <c r="A14" s="158">
        <f t="shared" si="0"/>
        <v>10</v>
      </c>
      <c r="B14" s="114" t="s">
        <v>180</v>
      </c>
      <c r="C14" s="130" t="s">
        <v>79</v>
      </c>
      <c r="D14" s="171">
        <f>D15+D16</f>
        <v>0</v>
      </c>
    </row>
    <row r="15" spans="1:4" s="183" customFormat="1" ht="15" customHeight="1">
      <c r="A15" s="158">
        <f t="shared" si="0"/>
        <v>11</v>
      </c>
      <c r="B15" s="117" t="s">
        <v>181</v>
      </c>
      <c r="C15" s="131" t="s">
        <v>80</v>
      </c>
      <c r="D15" s="172">
        <v>0</v>
      </c>
    </row>
    <row r="16" spans="1:4" s="183" customFormat="1" ht="15" customHeight="1">
      <c r="A16" s="158">
        <f t="shared" si="0"/>
        <v>12</v>
      </c>
      <c r="B16" s="117" t="s">
        <v>184</v>
      </c>
      <c r="C16" s="131" t="s">
        <v>129</v>
      </c>
      <c r="D16" s="172">
        <f>500-100-4.6-395.4</f>
        <v>0</v>
      </c>
    </row>
    <row r="17" spans="1:4" ht="15" customHeight="1">
      <c r="A17" s="101">
        <f t="shared" si="0"/>
        <v>13</v>
      </c>
      <c r="B17" s="32" t="s">
        <v>185</v>
      </c>
      <c r="C17" s="164" t="s">
        <v>8</v>
      </c>
      <c r="D17" s="171">
        <f>D18</f>
        <v>23085</v>
      </c>
    </row>
    <row r="18" spans="1:4" ht="15.75" customHeight="1">
      <c r="A18" s="101">
        <f t="shared" si="0"/>
        <v>14</v>
      </c>
      <c r="B18" s="31" t="s">
        <v>54</v>
      </c>
      <c r="C18" s="165" t="s">
        <v>32</v>
      </c>
      <c r="D18" s="169">
        <v>23085</v>
      </c>
    </row>
    <row r="19" spans="1:4" ht="15" customHeight="1">
      <c r="A19" s="101">
        <f t="shared" si="0"/>
        <v>15</v>
      </c>
      <c r="B19" s="32" t="s">
        <v>77</v>
      </c>
      <c r="C19" s="166" t="s">
        <v>75</v>
      </c>
      <c r="D19" s="171">
        <f>D20</f>
        <v>0</v>
      </c>
    </row>
    <row r="20" spans="1:4" ht="15" customHeight="1">
      <c r="A20" s="101">
        <f t="shared" si="0"/>
        <v>16</v>
      </c>
      <c r="B20" s="31" t="s">
        <v>188</v>
      </c>
      <c r="C20" s="165" t="s">
        <v>76</v>
      </c>
      <c r="D20" s="172">
        <v>0</v>
      </c>
    </row>
    <row r="21" spans="1:4" ht="15" customHeight="1">
      <c r="A21" s="101">
        <f t="shared" si="0"/>
        <v>17</v>
      </c>
      <c r="B21" s="32" t="s">
        <v>64</v>
      </c>
      <c r="C21" s="164" t="s">
        <v>10</v>
      </c>
      <c r="D21" s="173">
        <f>D22+D23+D24</f>
        <v>9.5</v>
      </c>
    </row>
    <row r="22" spans="1:4" ht="15" customHeight="1">
      <c r="A22" s="101">
        <f t="shared" si="0"/>
        <v>18</v>
      </c>
      <c r="B22" s="31" t="s">
        <v>56</v>
      </c>
      <c r="C22" s="165" t="s">
        <v>57</v>
      </c>
      <c r="D22" s="174"/>
    </row>
    <row r="23" spans="1:4" ht="15" customHeight="1">
      <c r="A23" s="101">
        <f t="shared" si="0"/>
        <v>19</v>
      </c>
      <c r="B23" s="31" t="s">
        <v>195</v>
      </c>
      <c r="C23" s="165" t="s">
        <v>86</v>
      </c>
      <c r="D23" s="169">
        <v>0</v>
      </c>
    </row>
    <row r="24" spans="1:4" ht="15" customHeight="1">
      <c r="A24" s="101">
        <f t="shared" si="0"/>
        <v>20</v>
      </c>
      <c r="B24" s="161" t="s">
        <v>198</v>
      </c>
      <c r="C24" s="165" t="s">
        <v>87</v>
      </c>
      <c r="D24" s="172">
        <v>9.5</v>
      </c>
    </row>
    <row r="25" spans="1:4" ht="15" customHeight="1">
      <c r="A25" s="101">
        <f t="shared" si="0"/>
        <v>21</v>
      </c>
      <c r="B25" s="32" t="s">
        <v>70</v>
      </c>
      <c r="C25" s="164" t="s">
        <v>11</v>
      </c>
      <c r="D25" s="170">
        <f>D26+D27</f>
        <v>1147.6</v>
      </c>
    </row>
    <row r="26" spans="1:4" ht="15" customHeight="1">
      <c r="A26" s="101">
        <f t="shared" si="0"/>
        <v>22</v>
      </c>
      <c r="B26" s="31" t="s">
        <v>199</v>
      </c>
      <c r="C26" s="165" t="s">
        <v>12</v>
      </c>
      <c r="D26" s="169">
        <v>260.6</v>
      </c>
    </row>
    <row r="27" spans="1:4" ht="15" customHeight="1">
      <c r="A27" s="101">
        <f t="shared" si="0"/>
        <v>23</v>
      </c>
      <c r="B27" s="31" t="s">
        <v>202</v>
      </c>
      <c r="C27" s="165" t="s">
        <v>68</v>
      </c>
      <c r="D27" s="172">
        <v>887</v>
      </c>
    </row>
    <row r="28" spans="1:4" ht="14.25" customHeight="1">
      <c r="A28" s="101">
        <f t="shared" si="0"/>
        <v>24</v>
      </c>
      <c r="B28" s="32" t="s">
        <v>205</v>
      </c>
      <c r="C28" s="164" t="s">
        <v>33</v>
      </c>
      <c r="D28" s="171">
        <f>D29+D30</f>
        <v>8349.4</v>
      </c>
    </row>
    <row r="29" spans="1:6" ht="15" customHeight="1">
      <c r="A29" s="101">
        <f t="shared" si="0"/>
        <v>25</v>
      </c>
      <c r="B29" s="162" t="s">
        <v>104</v>
      </c>
      <c r="C29" s="165" t="s">
        <v>92</v>
      </c>
      <c r="D29" s="172">
        <v>89.3</v>
      </c>
      <c r="E29" s="184"/>
      <c r="F29" s="73"/>
    </row>
    <row r="30" spans="1:4" ht="18.75" customHeight="1">
      <c r="A30" s="101">
        <f t="shared" si="0"/>
        <v>26</v>
      </c>
      <c r="B30" s="31" t="s">
        <v>30</v>
      </c>
      <c r="C30" s="165" t="s">
        <v>14</v>
      </c>
      <c r="D30" s="169">
        <v>8260.1</v>
      </c>
    </row>
    <row r="31" spans="1:4" ht="16.5" customHeight="1">
      <c r="A31" s="101">
        <f t="shared" si="0"/>
        <v>27</v>
      </c>
      <c r="B31" s="32" t="s">
        <v>213</v>
      </c>
      <c r="C31" s="164" t="s">
        <v>34</v>
      </c>
      <c r="D31" s="171">
        <f>D32</f>
        <v>0</v>
      </c>
    </row>
    <row r="32" spans="1:4" ht="15" customHeight="1">
      <c r="A32" s="101">
        <f t="shared" si="0"/>
        <v>28</v>
      </c>
      <c r="B32" s="31" t="s">
        <v>55</v>
      </c>
      <c r="C32" s="165" t="s">
        <v>36</v>
      </c>
      <c r="D32" s="169">
        <v>0</v>
      </c>
    </row>
    <row r="33" spans="1:4" ht="15" customHeight="1">
      <c r="A33" s="101">
        <f t="shared" si="0"/>
        <v>29</v>
      </c>
      <c r="B33" s="32" t="s">
        <v>216</v>
      </c>
      <c r="C33" s="164" t="s">
        <v>37</v>
      </c>
      <c r="D33" s="171">
        <f>D34</f>
        <v>722.1</v>
      </c>
    </row>
    <row r="34" spans="1:4" ht="17.25" customHeight="1" thickBot="1">
      <c r="A34" s="101">
        <f t="shared" si="0"/>
        <v>30</v>
      </c>
      <c r="B34" s="31" t="s">
        <v>13</v>
      </c>
      <c r="C34" s="165" t="s">
        <v>35</v>
      </c>
      <c r="D34" s="169">
        <v>722.1</v>
      </c>
    </row>
    <row r="35" spans="1:6" ht="15" customHeight="1" thickBot="1">
      <c r="A35" s="133"/>
      <c r="B35" s="197" t="s">
        <v>222</v>
      </c>
      <c r="C35" s="167" t="s">
        <v>49</v>
      </c>
      <c r="D35" s="175">
        <f>D5+D11+D14+D17+D19+D21+D25+D28+D31+D33</f>
        <v>40401.6</v>
      </c>
      <c r="F35" s="73"/>
    </row>
    <row r="36" ht="12.75">
      <c r="D36" s="185"/>
    </row>
    <row r="37" spans="2:4" ht="12.75">
      <c r="B37" s="186"/>
      <c r="D37" s="185"/>
    </row>
    <row r="38" ht="12.75" customHeight="1">
      <c r="D38" s="185"/>
    </row>
    <row r="39" ht="12.75">
      <c r="D39" s="187"/>
    </row>
  </sheetData>
  <sheetProtection/>
  <mergeCells count="2">
    <mergeCell ref="B1:C1"/>
    <mergeCell ref="B2:D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IU142"/>
  <sheetViews>
    <sheetView view="pageBreakPreview" zoomScale="90" zoomScaleSheetLayoutView="90" zoomScalePageLayoutView="0" workbookViewId="0" topLeftCell="A49">
      <selection activeCell="A19" sqref="A19:IV19"/>
    </sheetView>
  </sheetViews>
  <sheetFormatPr defaultColWidth="9.00390625" defaultRowHeight="12.75"/>
  <cols>
    <col min="1" max="1" width="79.75390625" style="29" customWidth="1"/>
    <col min="2" max="2" width="6.625" style="0" customWidth="1"/>
    <col min="3" max="3" width="14.875" style="0" customWidth="1"/>
    <col min="4" max="4" width="9.375" style="57" customWidth="1"/>
    <col min="5" max="5" width="16.125" style="0" customWidth="1"/>
    <col min="6" max="6" width="4.125" style="30" hidden="1" customWidth="1"/>
    <col min="7" max="7" width="10.75390625" style="0" bestFit="1" customWidth="1"/>
    <col min="10" max="10" width="28.875" style="0" customWidth="1"/>
  </cols>
  <sheetData>
    <row r="1" spans="1:255" ht="15">
      <c r="A1" s="198"/>
      <c r="B1" s="60"/>
      <c r="C1" s="60"/>
      <c r="D1" s="60"/>
      <c r="E1" s="60"/>
      <c r="F1" s="60" t="s">
        <v>85</v>
      </c>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t="s">
        <v>85</v>
      </c>
      <c r="AY1" s="60" t="s">
        <v>85</v>
      </c>
      <c r="AZ1" s="60" t="s">
        <v>85</v>
      </c>
      <c r="BA1" s="60" t="s">
        <v>85</v>
      </c>
      <c r="BB1" s="60" t="s">
        <v>85</v>
      </c>
      <c r="BC1" s="60" t="s">
        <v>85</v>
      </c>
      <c r="BD1" s="60" t="s">
        <v>85</v>
      </c>
      <c r="BE1" s="60" t="s">
        <v>85</v>
      </c>
      <c r="BF1" s="60" t="s">
        <v>85</v>
      </c>
      <c r="BG1" s="60" t="s">
        <v>85</v>
      </c>
      <c r="BH1" s="60" t="s">
        <v>85</v>
      </c>
      <c r="BI1" s="60" t="s">
        <v>85</v>
      </c>
      <c r="BJ1" s="60" t="s">
        <v>85</v>
      </c>
      <c r="BK1" s="60" t="s">
        <v>85</v>
      </c>
      <c r="BL1" s="60" t="s">
        <v>85</v>
      </c>
      <c r="BM1" s="60" t="s">
        <v>85</v>
      </c>
      <c r="BN1" s="60" t="s">
        <v>85</v>
      </c>
      <c r="BO1" s="60" t="s">
        <v>85</v>
      </c>
      <c r="BP1" s="60" t="s">
        <v>85</v>
      </c>
      <c r="BQ1" s="60" t="s">
        <v>85</v>
      </c>
      <c r="BR1" s="60" t="s">
        <v>85</v>
      </c>
      <c r="BS1" s="60" t="s">
        <v>85</v>
      </c>
      <c r="BT1" s="60" t="s">
        <v>85</v>
      </c>
      <c r="BU1" s="60" t="s">
        <v>85</v>
      </c>
      <c r="BV1" s="60" t="s">
        <v>85</v>
      </c>
      <c r="BW1" s="60" t="s">
        <v>85</v>
      </c>
      <c r="BX1" s="60" t="s">
        <v>85</v>
      </c>
      <c r="BY1" s="60" t="s">
        <v>85</v>
      </c>
      <c r="BZ1" s="60" t="s">
        <v>85</v>
      </c>
      <c r="CA1" s="60" t="s">
        <v>85</v>
      </c>
      <c r="CB1" s="60" t="s">
        <v>85</v>
      </c>
      <c r="CC1" s="60" t="s">
        <v>85</v>
      </c>
      <c r="CD1" s="60" t="s">
        <v>85</v>
      </c>
      <c r="CE1" s="60" t="s">
        <v>85</v>
      </c>
      <c r="CF1" s="60" t="s">
        <v>85</v>
      </c>
      <c r="CG1" s="60" t="s">
        <v>85</v>
      </c>
      <c r="CH1" s="60" t="s">
        <v>85</v>
      </c>
      <c r="CI1" s="60" t="s">
        <v>85</v>
      </c>
      <c r="CJ1" s="60" t="s">
        <v>85</v>
      </c>
      <c r="CK1" s="60" t="s">
        <v>85</v>
      </c>
      <c r="CL1" s="60" t="s">
        <v>85</v>
      </c>
      <c r="CM1" s="60" t="s">
        <v>85</v>
      </c>
      <c r="CN1" s="60" t="s">
        <v>85</v>
      </c>
      <c r="CO1" s="60" t="s">
        <v>85</v>
      </c>
      <c r="CP1" s="60" t="s">
        <v>85</v>
      </c>
      <c r="CQ1" s="60" t="s">
        <v>85</v>
      </c>
      <c r="CR1" s="60" t="s">
        <v>85</v>
      </c>
      <c r="CS1" s="60" t="s">
        <v>85</v>
      </c>
      <c r="CT1" s="60" t="s">
        <v>85</v>
      </c>
      <c r="CU1" s="60" t="s">
        <v>85</v>
      </c>
      <c r="CV1" s="60" t="s">
        <v>85</v>
      </c>
      <c r="CW1" s="60" t="s">
        <v>85</v>
      </c>
      <c r="CX1" s="60" t="s">
        <v>85</v>
      </c>
      <c r="CY1" s="60" t="s">
        <v>85</v>
      </c>
      <c r="CZ1" s="60" t="s">
        <v>85</v>
      </c>
      <c r="DA1" s="60" t="s">
        <v>85</v>
      </c>
      <c r="DB1" s="60" t="s">
        <v>85</v>
      </c>
      <c r="DC1" s="60" t="s">
        <v>85</v>
      </c>
      <c r="DD1" s="60" t="s">
        <v>85</v>
      </c>
      <c r="DE1" s="60" t="s">
        <v>85</v>
      </c>
      <c r="DF1" s="60" t="s">
        <v>85</v>
      </c>
      <c r="DG1" s="60" t="s">
        <v>85</v>
      </c>
      <c r="DH1" s="60" t="s">
        <v>85</v>
      </c>
      <c r="DI1" s="60" t="s">
        <v>85</v>
      </c>
      <c r="DJ1" s="60" t="s">
        <v>85</v>
      </c>
      <c r="DK1" s="60" t="s">
        <v>85</v>
      </c>
      <c r="DL1" s="60" t="s">
        <v>85</v>
      </c>
      <c r="DM1" s="60" t="s">
        <v>85</v>
      </c>
      <c r="DN1" s="60" t="s">
        <v>85</v>
      </c>
      <c r="DO1" s="60" t="s">
        <v>85</v>
      </c>
      <c r="DP1" s="60" t="s">
        <v>85</v>
      </c>
      <c r="DQ1" s="60" t="s">
        <v>85</v>
      </c>
      <c r="DR1" s="60" t="s">
        <v>85</v>
      </c>
      <c r="DS1" s="60" t="s">
        <v>85</v>
      </c>
      <c r="DT1" s="60" t="s">
        <v>85</v>
      </c>
      <c r="DU1" s="60" t="s">
        <v>85</v>
      </c>
      <c r="DV1" s="60" t="s">
        <v>85</v>
      </c>
      <c r="DW1" s="60" t="s">
        <v>85</v>
      </c>
      <c r="DX1" s="60" t="s">
        <v>85</v>
      </c>
      <c r="DY1" s="60" t="s">
        <v>85</v>
      </c>
      <c r="DZ1" s="60" t="s">
        <v>85</v>
      </c>
      <c r="EA1" s="60" t="s">
        <v>85</v>
      </c>
      <c r="EB1" s="60" t="s">
        <v>85</v>
      </c>
      <c r="EC1" s="60" t="s">
        <v>85</v>
      </c>
      <c r="ED1" s="60" t="s">
        <v>85</v>
      </c>
      <c r="EE1" s="60" t="s">
        <v>85</v>
      </c>
      <c r="EF1" s="60" t="s">
        <v>85</v>
      </c>
      <c r="EG1" s="60" t="s">
        <v>85</v>
      </c>
      <c r="EH1" s="60" t="s">
        <v>85</v>
      </c>
      <c r="EI1" s="60" t="s">
        <v>85</v>
      </c>
      <c r="EJ1" s="60" t="s">
        <v>85</v>
      </c>
      <c r="EK1" s="60" t="s">
        <v>85</v>
      </c>
      <c r="EL1" s="60" t="s">
        <v>85</v>
      </c>
      <c r="EM1" s="60" t="s">
        <v>85</v>
      </c>
      <c r="EN1" s="60" t="s">
        <v>85</v>
      </c>
      <c r="EO1" s="60" t="s">
        <v>85</v>
      </c>
      <c r="EP1" s="60" t="s">
        <v>85</v>
      </c>
      <c r="EQ1" s="60" t="s">
        <v>85</v>
      </c>
      <c r="ER1" s="60" t="s">
        <v>85</v>
      </c>
      <c r="ES1" s="60" t="s">
        <v>85</v>
      </c>
      <c r="ET1" s="60" t="s">
        <v>85</v>
      </c>
      <c r="EU1" s="60" t="s">
        <v>85</v>
      </c>
      <c r="EV1" s="60" t="s">
        <v>85</v>
      </c>
      <c r="EW1" s="60" t="s">
        <v>85</v>
      </c>
      <c r="EX1" s="60" t="s">
        <v>85</v>
      </c>
      <c r="EY1" s="60" t="s">
        <v>85</v>
      </c>
      <c r="EZ1" s="60" t="s">
        <v>85</v>
      </c>
      <c r="FA1" s="60" t="s">
        <v>85</v>
      </c>
      <c r="FB1" s="60" t="s">
        <v>85</v>
      </c>
      <c r="FC1" s="60" t="s">
        <v>85</v>
      </c>
      <c r="FD1" s="60" t="s">
        <v>85</v>
      </c>
      <c r="FE1" s="60" t="s">
        <v>85</v>
      </c>
      <c r="FF1" s="60" t="s">
        <v>85</v>
      </c>
      <c r="FG1" s="60" t="s">
        <v>85</v>
      </c>
      <c r="FH1" s="60" t="s">
        <v>85</v>
      </c>
      <c r="FI1" s="60" t="s">
        <v>85</v>
      </c>
      <c r="FJ1" s="60" t="s">
        <v>85</v>
      </c>
      <c r="FK1" s="60" t="s">
        <v>85</v>
      </c>
      <c r="FL1" s="60" t="s">
        <v>85</v>
      </c>
      <c r="FM1" s="60" t="s">
        <v>85</v>
      </c>
      <c r="FN1" s="60" t="s">
        <v>85</v>
      </c>
      <c r="FO1" s="60" t="s">
        <v>85</v>
      </c>
      <c r="FP1" s="60" t="s">
        <v>85</v>
      </c>
      <c r="FQ1" s="60" t="s">
        <v>85</v>
      </c>
      <c r="FR1" s="60" t="s">
        <v>85</v>
      </c>
      <c r="FS1" s="60" t="s">
        <v>85</v>
      </c>
      <c r="FT1" s="60" t="s">
        <v>85</v>
      </c>
      <c r="FU1" s="60" t="s">
        <v>85</v>
      </c>
      <c r="FV1" s="60" t="s">
        <v>85</v>
      </c>
      <c r="FW1" s="60" t="s">
        <v>85</v>
      </c>
      <c r="FX1" s="60" t="s">
        <v>85</v>
      </c>
      <c r="FY1" s="60" t="s">
        <v>85</v>
      </c>
      <c r="FZ1" s="60" t="s">
        <v>85</v>
      </c>
      <c r="GA1" s="60" t="s">
        <v>85</v>
      </c>
      <c r="GB1" s="60" t="s">
        <v>85</v>
      </c>
      <c r="GC1" s="60" t="s">
        <v>85</v>
      </c>
      <c r="GD1" s="60" t="s">
        <v>85</v>
      </c>
      <c r="GE1" s="60" t="s">
        <v>85</v>
      </c>
      <c r="GF1" s="60" t="s">
        <v>85</v>
      </c>
      <c r="GG1" s="60" t="s">
        <v>85</v>
      </c>
      <c r="GH1" s="60" t="s">
        <v>85</v>
      </c>
      <c r="GI1" s="60" t="s">
        <v>85</v>
      </c>
      <c r="GJ1" s="60" t="s">
        <v>85</v>
      </c>
      <c r="GK1" s="60" t="s">
        <v>85</v>
      </c>
      <c r="GL1" s="60" t="s">
        <v>85</v>
      </c>
      <c r="GM1" s="60" t="s">
        <v>85</v>
      </c>
      <c r="GN1" s="60" t="s">
        <v>85</v>
      </c>
      <c r="GO1" s="60" t="s">
        <v>85</v>
      </c>
      <c r="GP1" s="60" t="s">
        <v>85</v>
      </c>
      <c r="GQ1" s="60" t="s">
        <v>85</v>
      </c>
      <c r="GR1" s="60" t="s">
        <v>85</v>
      </c>
      <c r="GS1" s="60" t="s">
        <v>85</v>
      </c>
      <c r="GT1" s="60" t="s">
        <v>85</v>
      </c>
      <c r="GU1" s="60" t="s">
        <v>85</v>
      </c>
      <c r="GV1" s="60" t="s">
        <v>85</v>
      </c>
      <c r="GW1" s="60" t="s">
        <v>85</v>
      </c>
      <c r="GX1" s="60" t="s">
        <v>85</v>
      </c>
      <c r="GY1" s="60" t="s">
        <v>85</v>
      </c>
      <c r="GZ1" s="60" t="s">
        <v>85</v>
      </c>
      <c r="HA1" s="60" t="s">
        <v>85</v>
      </c>
      <c r="HB1" s="60" t="s">
        <v>85</v>
      </c>
      <c r="HC1" s="60" t="s">
        <v>85</v>
      </c>
      <c r="HD1" s="60" t="s">
        <v>85</v>
      </c>
      <c r="HE1" s="60" t="s">
        <v>85</v>
      </c>
      <c r="HF1" s="60" t="s">
        <v>85</v>
      </c>
      <c r="HG1" s="60" t="s">
        <v>85</v>
      </c>
      <c r="HH1" s="60" t="s">
        <v>85</v>
      </c>
      <c r="HI1" s="60" t="s">
        <v>85</v>
      </c>
      <c r="HJ1" s="60" t="s">
        <v>85</v>
      </c>
      <c r="HK1" s="60" t="s">
        <v>85</v>
      </c>
      <c r="HL1" s="60" t="s">
        <v>85</v>
      </c>
      <c r="HM1" s="60" t="s">
        <v>85</v>
      </c>
      <c r="HN1" s="60" t="s">
        <v>85</v>
      </c>
      <c r="HO1" s="60" t="s">
        <v>85</v>
      </c>
      <c r="HP1" s="60" t="s">
        <v>85</v>
      </c>
      <c r="HQ1" s="60" t="s">
        <v>85</v>
      </c>
      <c r="HR1" s="60" t="s">
        <v>85</v>
      </c>
      <c r="HS1" s="60" t="s">
        <v>85</v>
      </c>
      <c r="HT1" s="60" t="s">
        <v>85</v>
      </c>
      <c r="HU1" s="60" t="s">
        <v>85</v>
      </c>
      <c r="HV1" s="60" t="s">
        <v>85</v>
      </c>
      <c r="HW1" s="60" t="s">
        <v>85</v>
      </c>
      <c r="HX1" s="60" t="s">
        <v>85</v>
      </c>
      <c r="HY1" s="60" t="s">
        <v>85</v>
      </c>
      <c r="HZ1" s="60" t="s">
        <v>85</v>
      </c>
      <c r="IA1" s="60" t="s">
        <v>85</v>
      </c>
      <c r="IB1" s="60" t="s">
        <v>85</v>
      </c>
      <c r="IC1" s="60" t="s">
        <v>85</v>
      </c>
      <c r="ID1" s="60" t="s">
        <v>85</v>
      </c>
      <c r="IE1" s="60" t="s">
        <v>85</v>
      </c>
      <c r="IF1" s="60" t="s">
        <v>85</v>
      </c>
      <c r="IG1" s="60" t="s">
        <v>85</v>
      </c>
      <c r="IH1" s="60" t="s">
        <v>85</v>
      </c>
      <c r="II1" s="60" t="s">
        <v>85</v>
      </c>
      <c r="IJ1" s="60" t="s">
        <v>85</v>
      </c>
      <c r="IK1" s="60" t="s">
        <v>85</v>
      </c>
      <c r="IL1" s="60" t="s">
        <v>85</v>
      </c>
      <c r="IM1" s="60" t="s">
        <v>85</v>
      </c>
      <c r="IN1" s="60" t="s">
        <v>85</v>
      </c>
      <c r="IO1" s="60" t="s">
        <v>85</v>
      </c>
      <c r="IP1" s="60" t="s">
        <v>85</v>
      </c>
      <c r="IQ1" s="60" t="s">
        <v>85</v>
      </c>
      <c r="IR1" s="60" t="s">
        <v>85</v>
      </c>
      <c r="IS1" s="60" t="s">
        <v>85</v>
      </c>
      <c r="IT1" s="60" t="s">
        <v>85</v>
      </c>
      <c r="IU1" s="60" t="s">
        <v>85</v>
      </c>
    </row>
    <row r="2" spans="1:5" ht="12.75">
      <c r="A2" s="214" t="s">
        <v>246</v>
      </c>
      <c r="B2" s="214"/>
      <c r="C2" s="214"/>
      <c r="D2" s="214"/>
      <c r="E2" s="214"/>
    </row>
    <row r="3" spans="3:5" ht="12.75">
      <c r="C3" s="210"/>
      <c r="D3" s="211"/>
      <c r="E3" s="211"/>
    </row>
    <row r="4" spans="3:5" ht="12.75">
      <c r="C4" s="211"/>
      <c r="D4" s="211"/>
      <c r="E4" s="211"/>
    </row>
    <row r="5" spans="1:7" ht="39" customHeight="1">
      <c r="A5" s="212" t="s">
        <v>252</v>
      </c>
      <c r="B5" s="213"/>
      <c r="C5" s="213"/>
      <c r="D5" s="213"/>
      <c r="E5" s="213"/>
      <c r="F5" s="28"/>
      <c r="G5" s="28"/>
    </row>
    <row r="7" ht="13.5" thickBot="1"/>
    <row r="8" spans="1:5" ht="54" customHeight="1" thickBot="1">
      <c r="A8" s="138" t="s">
        <v>44</v>
      </c>
      <c r="B8" s="96" t="s">
        <v>132</v>
      </c>
      <c r="C8" s="96" t="s">
        <v>133</v>
      </c>
      <c r="D8" s="95" t="s">
        <v>134</v>
      </c>
      <c r="E8" s="97" t="s">
        <v>251</v>
      </c>
    </row>
    <row r="9" spans="1:5" ht="36.75" customHeight="1">
      <c r="A9" s="139" t="s">
        <v>135</v>
      </c>
      <c r="B9" s="98"/>
      <c r="C9" s="98"/>
      <c r="D9" s="99"/>
      <c r="E9" s="100">
        <f>E10+E25</f>
        <v>1413.6999999999998</v>
      </c>
    </row>
    <row r="10" spans="1:7" ht="15">
      <c r="A10" s="140" t="s">
        <v>136</v>
      </c>
      <c r="B10" s="102" t="s">
        <v>2</v>
      </c>
      <c r="C10" s="103"/>
      <c r="D10" s="104"/>
      <c r="E10" s="105">
        <f>E11+E15</f>
        <v>1383.6999999999998</v>
      </c>
      <c r="F10" s="33"/>
      <c r="G10" s="34"/>
    </row>
    <row r="11" spans="1:9" ht="15" customHeight="1">
      <c r="A11" s="141" t="s">
        <v>26</v>
      </c>
      <c r="B11" s="102" t="s">
        <v>3</v>
      </c>
      <c r="C11" s="102" t="s">
        <v>49</v>
      </c>
      <c r="D11" s="107"/>
      <c r="E11" s="108">
        <f>E12</f>
        <v>388.29999999999995</v>
      </c>
      <c r="I11" t="s">
        <v>9</v>
      </c>
    </row>
    <row r="12" spans="1:5" ht="15" customHeight="1">
      <c r="A12" s="141" t="s">
        <v>50</v>
      </c>
      <c r="B12" s="102" t="s">
        <v>3</v>
      </c>
      <c r="C12" s="102" t="s">
        <v>137</v>
      </c>
      <c r="D12" s="107"/>
      <c r="E12" s="108">
        <f>E13+E14</f>
        <v>388.29999999999995</v>
      </c>
    </row>
    <row r="13" spans="1:5" ht="24" customHeight="1">
      <c r="A13" s="142" t="s">
        <v>138</v>
      </c>
      <c r="B13" s="110" t="s">
        <v>3</v>
      </c>
      <c r="C13" s="110" t="s">
        <v>137</v>
      </c>
      <c r="D13" s="111">
        <v>100</v>
      </c>
      <c r="E13" s="112">
        <v>383.4</v>
      </c>
    </row>
    <row r="14" spans="1:5" ht="13.5" customHeight="1">
      <c r="A14" s="142" t="s">
        <v>124</v>
      </c>
      <c r="B14" s="110" t="s">
        <v>3</v>
      </c>
      <c r="C14" s="110" t="s">
        <v>137</v>
      </c>
      <c r="D14" s="111">
        <v>200</v>
      </c>
      <c r="E14" s="112">
        <v>4.9</v>
      </c>
    </row>
    <row r="15" spans="1:5" ht="13.5" customHeight="1">
      <c r="A15" s="141" t="s">
        <v>27</v>
      </c>
      <c r="B15" s="102" t="s">
        <v>4</v>
      </c>
      <c r="C15" s="102" t="s">
        <v>49</v>
      </c>
      <c r="D15" s="107"/>
      <c r="E15" s="108">
        <f>E16+E21+E19</f>
        <v>995.4</v>
      </c>
    </row>
    <row r="16" spans="1:10" ht="15" customHeight="1">
      <c r="A16" s="141" t="s">
        <v>139</v>
      </c>
      <c r="B16" s="102" t="s">
        <v>4</v>
      </c>
      <c r="C16" s="102" t="s">
        <v>140</v>
      </c>
      <c r="D16" s="107"/>
      <c r="E16" s="108">
        <f>E17</f>
        <v>310.5</v>
      </c>
      <c r="J16" s="9"/>
    </row>
    <row r="17" spans="1:5" ht="15.75" customHeight="1">
      <c r="A17" s="141" t="s">
        <v>141</v>
      </c>
      <c r="B17" s="102" t="s">
        <v>4</v>
      </c>
      <c r="C17" s="102" t="s">
        <v>140</v>
      </c>
      <c r="D17" s="107"/>
      <c r="E17" s="108">
        <f>E18</f>
        <v>310.5</v>
      </c>
    </row>
    <row r="18" spans="1:5" ht="35.25" customHeight="1">
      <c r="A18" s="142" t="s">
        <v>138</v>
      </c>
      <c r="B18" s="110" t="s">
        <v>4</v>
      </c>
      <c r="C18" s="110" t="s">
        <v>140</v>
      </c>
      <c r="D18" s="111">
        <v>100</v>
      </c>
      <c r="E18" s="112">
        <v>310.5</v>
      </c>
    </row>
    <row r="19" spans="1:5" ht="15.75" customHeight="1">
      <c r="A19" s="141" t="s">
        <v>51</v>
      </c>
      <c r="B19" s="102" t="s">
        <v>4</v>
      </c>
      <c r="C19" s="102" t="s">
        <v>142</v>
      </c>
      <c r="D19" s="107"/>
      <c r="E19" s="113">
        <f>E20</f>
        <v>74.3</v>
      </c>
    </row>
    <row r="20" spans="1:5" ht="38.25" customHeight="1">
      <c r="A20" s="142" t="s">
        <v>138</v>
      </c>
      <c r="B20" s="110" t="s">
        <v>4</v>
      </c>
      <c r="C20" s="110" t="s">
        <v>142</v>
      </c>
      <c r="D20" s="111">
        <v>100</v>
      </c>
      <c r="E20" s="112">
        <v>74.3</v>
      </c>
    </row>
    <row r="21" spans="1:5" ht="15" customHeight="1">
      <c r="A21" s="141" t="s">
        <v>143</v>
      </c>
      <c r="B21" s="102" t="s">
        <v>4</v>
      </c>
      <c r="C21" s="102" t="s">
        <v>144</v>
      </c>
      <c r="D21" s="107"/>
      <c r="E21" s="108">
        <f>E22+E23+E24</f>
        <v>610.6</v>
      </c>
    </row>
    <row r="22" spans="1:5" ht="33" customHeight="1">
      <c r="A22" s="142" t="s">
        <v>138</v>
      </c>
      <c r="B22" s="110" t="s">
        <v>4</v>
      </c>
      <c r="C22" s="110" t="s">
        <v>144</v>
      </c>
      <c r="D22" s="111">
        <v>100</v>
      </c>
      <c r="E22" s="112">
        <v>330.1</v>
      </c>
    </row>
    <row r="23" spans="1:6" ht="12" customHeight="1">
      <c r="A23" s="142" t="s">
        <v>105</v>
      </c>
      <c r="B23" s="110" t="s">
        <v>4</v>
      </c>
      <c r="C23" s="110" t="s">
        <v>144</v>
      </c>
      <c r="D23" s="111">
        <v>200</v>
      </c>
      <c r="E23" s="112">
        <v>280.4</v>
      </c>
      <c r="F23" s="137"/>
    </row>
    <row r="24" spans="1:6" ht="12.75" customHeight="1">
      <c r="A24" s="142" t="s">
        <v>71</v>
      </c>
      <c r="B24" s="110" t="s">
        <v>4</v>
      </c>
      <c r="C24" s="110" t="s">
        <v>144</v>
      </c>
      <c r="D24" s="111">
        <v>800</v>
      </c>
      <c r="E24" s="112">
        <v>0.1</v>
      </c>
      <c r="F24" s="64"/>
    </row>
    <row r="25" spans="1:6" ht="14.25" customHeight="1">
      <c r="A25" s="141" t="s">
        <v>6</v>
      </c>
      <c r="B25" s="102" t="s">
        <v>29</v>
      </c>
      <c r="C25" s="110"/>
      <c r="D25" s="115"/>
      <c r="E25" s="113">
        <f>E28+E26</f>
        <v>30</v>
      </c>
      <c r="F25" s="64"/>
    </row>
    <row r="26" spans="1:5" ht="25.5" customHeight="1">
      <c r="A26" s="141" t="s">
        <v>81</v>
      </c>
      <c r="B26" s="110" t="s">
        <v>29</v>
      </c>
      <c r="C26" s="102" t="s">
        <v>145</v>
      </c>
      <c r="D26" s="111"/>
      <c r="E26" s="113">
        <f>E27</f>
        <v>30</v>
      </c>
    </row>
    <row r="27" spans="1:5" ht="15" customHeight="1">
      <c r="A27" s="142" t="s">
        <v>71</v>
      </c>
      <c r="B27" s="110" t="s">
        <v>29</v>
      </c>
      <c r="C27" s="110" t="s">
        <v>145</v>
      </c>
      <c r="D27" s="111">
        <v>800</v>
      </c>
      <c r="E27" s="112">
        <v>30</v>
      </c>
    </row>
    <row r="28" spans="1:5" ht="25.5" customHeight="1">
      <c r="A28" s="141" t="s">
        <v>146</v>
      </c>
      <c r="B28" s="110" t="s">
        <v>29</v>
      </c>
      <c r="C28" s="102" t="s">
        <v>147</v>
      </c>
      <c r="D28" s="116"/>
      <c r="E28" s="112">
        <f>E29</f>
        <v>0</v>
      </c>
    </row>
    <row r="29" spans="1:5" ht="39.75" customHeight="1">
      <c r="A29" s="142" t="s">
        <v>138</v>
      </c>
      <c r="B29" s="110" t="s">
        <v>29</v>
      </c>
      <c r="C29" s="110" t="s">
        <v>147</v>
      </c>
      <c r="D29" s="115">
        <v>100</v>
      </c>
      <c r="E29" s="112">
        <v>0</v>
      </c>
    </row>
    <row r="30" spans="1:5" ht="32.25" customHeight="1">
      <c r="A30" s="143" t="s">
        <v>148</v>
      </c>
      <c r="B30" s="110"/>
      <c r="C30" s="110"/>
      <c r="D30" s="111"/>
      <c r="E30" s="113">
        <f>E31+E67+E74+E81+E96+E100+E113+E120+E129+E133</f>
        <v>38987.899999999994</v>
      </c>
    </row>
    <row r="31" spans="1:5" ht="18.75" customHeight="1">
      <c r="A31" s="140" t="s">
        <v>136</v>
      </c>
      <c r="B31" s="102" t="s">
        <v>2</v>
      </c>
      <c r="C31" s="110"/>
      <c r="D31" s="111"/>
      <c r="E31" s="113">
        <f>E32+E44+E47</f>
        <v>5674.3</v>
      </c>
    </row>
    <row r="32" spans="1:5" ht="24" customHeight="1">
      <c r="A32" s="141" t="s">
        <v>52</v>
      </c>
      <c r="B32" s="102" t="s">
        <v>5</v>
      </c>
      <c r="C32" s="102" t="s">
        <v>49</v>
      </c>
      <c r="D32" s="107"/>
      <c r="E32" s="113">
        <f>E33+E36</f>
        <v>5575.5</v>
      </c>
    </row>
    <row r="33" spans="1:5" ht="18" customHeight="1">
      <c r="A33" s="141" t="s">
        <v>149</v>
      </c>
      <c r="B33" s="102" t="s">
        <v>5</v>
      </c>
      <c r="C33" s="102" t="s">
        <v>150</v>
      </c>
      <c r="D33" s="107"/>
      <c r="E33" s="108">
        <f>E34</f>
        <v>433.2</v>
      </c>
    </row>
    <row r="34" spans="1:5" ht="14.25" customHeight="1">
      <c r="A34" s="141" t="s">
        <v>151</v>
      </c>
      <c r="B34" s="102" t="s">
        <v>5</v>
      </c>
      <c r="C34" s="102" t="s">
        <v>152</v>
      </c>
      <c r="D34" s="107"/>
      <c r="E34" s="108">
        <f>E35</f>
        <v>433.2</v>
      </c>
    </row>
    <row r="35" spans="1:5" ht="36.75" customHeight="1">
      <c r="A35" s="142" t="s">
        <v>138</v>
      </c>
      <c r="B35" s="110" t="s">
        <v>5</v>
      </c>
      <c r="C35" s="110" t="s">
        <v>152</v>
      </c>
      <c r="D35" s="111">
        <v>100</v>
      </c>
      <c r="E35" s="113">
        <v>433.2</v>
      </c>
    </row>
    <row r="36" spans="1:5" ht="15" customHeight="1">
      <c r="A36" s="141" t="s">
        <v>153</v>
      </c>
      <c r="B36" s="102" t="s">
        <v>5</v>
      </c>
      <c r="C36" s="102"/>
      <c r="D36" s="107"/>
      <c r="E36" s="108">
        <f>E37+E41</f>
        <v>5142.3</v>
      </c>
    </row>
    <row r="37" spans="1:5" ht="12" customHeight="1">
      <c r="A37" s="141" t="s">
        <v>154</v>
      </c>
      <c r="B37" s="102" t="s">
        <v>5</v>
      </c>
      <c r="C37" s="102" t="s">
        <v>155</v>
      </c>
      <c r="D37" s="115"/>
      <c r="E37" s="113">
        <f>E38+E39+E40</f>
        <v>4168.1</v>
      </c>
    </row>
    <row r="38" spans="1:5" ht="34.5" customHeight="1">
      <c r="A38" s="142" t="s">
        <v>138</v>
      </c>
      <c r="B38" s="110" t="s">
        <v>5</v>
      </c>
      <c r="C38" s="110" t="s">
        <v>155</v>
      </c>
      <c r="D38" s="115">
        <v>100</v>
      </c>
      <c r="E38" s="112">
        <v>3764.4</v>
      </c>
    </row>
    <row r="39" spans="1:5" ht="17.25" customHeight="1">
      <c r="A39" s="142" t="s">
        <v>124</v>
      </c>
      <c r="B39" s="110" t="s">
        <v>5</v>
      </c>
      <c r="C39" s="110" t="s">
        <v>155</v>
      </c>
      <c r="D39" s="115">
        <v>200</v>
      </c>
      <c r="E39" s="112">
        <v>336.1</v>
      </c>
    </row>
    <row r="40" spans="1:5" ht="11.25" customHeight="1">
      <c r="A40" s="142" t="s">
        <v>71</v>
      </c>
      <c r="B40" s="110" t="s">
        <v>5</v>
      </c>
      <c r="C40" s="110" t="s">
        <v>155</v>
      </c>
      <c r="D40" s="115">
        <v>800</v>
      </c>
      <c r="E40" s="112">
        <v>67.6</v>
      </c>
    </row>
    <row r="41" spans="1:5" ht="38.25" customHeight="1">
      <c r="A41" s="141" t="s">
        <v>156</v>
      </c>
      <c r="B41" s="102" t="s">
        <v>5</v>
      </c>
      <c r="C41" s="102" t="s">
        <v>157</v>
      </c>
      <c r="D41" s="116"/>
      <c r="E41" s="113">
        <f>E42+E43</f>
        <v>974.2</v>
      </c>
    </row>
    <row r="42" spans="1:5" ht="34.5" customHeight="1">
      <c r="A42" s="142" t="s">
        <v>138</v>
      </c>
      <c r="B42" s="110" t="s">
        <v>5</v>
      </c>
      <c r="C42" s="110" t="s">
        <v>157</v>
      </c>
      <c r="D42" s="115">
        <v>100</v>
      </c>
      <c r="E42" s="112">
        <v>961.1</v>
      </c>
    </row>
    <row r="43" spans="1:5" ht="15.75" customHeight="1">
      <c r="A43" s="142" t="s">
        <v>124</v>
      </c>
      <c r="B43" s="110" t="s">
        <v>5</v>
      </c>
      <c r="C43" s="110" t="s">
        <v>157</v>
      </c>
      <c r="D43" s="115">
        <v>200</v>
      </c>
      <c r="E43" s="112">
        <v>13.1</v>
      </c>
    </row>
    <row r="44" spans="1:5" ht="15" customHeight="1">
      <c r="A44" s="141" t="s">
        <v>53</v>
      </c>
      <c r="B44" s="102" t="s">
        <v>28</v>
      </c>
      <c r="C44" s="102"/>
      <c r="D44" s="107"/>
      <c r="E44" s="108">
        <f>E46</f>
        <v>0</v>
      </c>
    </row>
    <row r="45" spans="1:5" ht="15.75" customHeight="1">
      <c r="A45" s="141" t="s">
        <v>158</v>
      </c>
      <c r="B45" s="102" t="s">
        <v>28</v>
      </c>
      <c r="C45" s="102" t="s">
        <v>159</v>
      </c>
      <c r="D45" s="107"/>
      <c r="E45" s="108">
        <f>E46</f>
        <v>0</v>
      </c>
    </row>
    <row r="46" spans="1:5" ht="15" customHeight="1">
      <c r="A46" s="142" t="s">
        <v>71</v>
      </c>
      <c r="B46" s="110" t="s">
        <v>28</v>
      </c>
      <c r="C46" s="110" t="s">
        <v>159</v>
      </c>
      <c r="D46" s="111">
        <v>800</v>
      </c>
      <c r="E46" s="118"/>
    </row>
    <row r="47" spans="1:5" ht="17.25" customHeight="1">
      <c r="A47" s="141" t="s">
        <v>6</v>
      </c>
      <c r="B47" s="102" t="s">
        <v>29</v>
      </c>
      <c r="C47" s="102" t="s">
        <v>49</v>
      </c>
      <c r="D47" s="107"/>
      <c r="E47" s="108">
        <f>E48+E50+E52+E54+E56+E58+E60+E62+E64</f>
        <v>98.8</v>
      </c>
    </row>
    <row r="48" spans="1:5" ht="13.5" customHeight="1">
      <c r="A48" s="141" t="s">
        <v>93</v>
      </c>
      <c r="B48" s="102" t="s">
        <v>29</v>
      </c>
      <c r="C48" s="102" t="s">
        <v>160</v>
      </c>
      <c r="D48" s="111"/>
      <c r="E48" s="108">
        <f>E49</f>
        <v>0</v>
      </c>
    </row>
    <row r="49" spans="1:5" ht="15.75" customHeight="1">
      <c r="A49" s="142" t="s">
        <v>105</v>
      </c>
      <c r="B49" s="110" t="s">
        <v>29</v>
      </c>
      <c r="C49" s="110" t="s">
        <v>160</v>
      </c>
      <c r="D49" s="111">
        <v>200</v>
      </c>
      <c r="E49" s="112"/>
    </row>
    <row r="50" spans="1:5" ht="23.25" customHeight="1">
      <c r="A50" s="141" t="s">
        <v>69</v>
      </c>
      <c r="B50" s="110" t="s">
        <v>29</v>
      </c>
      <c r="C50" s="102" t="s">
        <v>161</v>
      </c>
      <c r="D50" s="111"/>
      <c r="E50" s="113">
        <f>E51</f>
        <v>0</v>
      </c>
    </row>
    <row r="51" spans="1:5" ht="15" customHeight="1">
      <c r="A51" s="142" t="s">
        <v>105</v>
      </c>
      <c r="B51" s="110" t="s">
        <v>29</v>
      </c>
      <c r="C51" s="110" t="s">
        <v>161</v>
      </c>
      <c r="D51" s="111">
        <v>200</v>
      </c>
      <c r="E51" s="112"/>
    </row>
    <row r="52" spans="1:5" ht="48" customHeight="1">
      <c r="A52" s="144" t="s">
        <v>162</v>
      </c>
      <c r="B52" s="102" t="s">
        <v>29</v>
      </c>
      <c r="C52" s="102" t="s">
        <v>163</v>
      </c>
      <c r="D52" s="111"/>
      <c r="E52" s="108">
        <f>E53</f>
        <v>0</v>
      </c>
    </row>
    <row r="53" spans="1:5" ht="14.25" customHeight="1">
      <c r="A53" s="142" t="s">
        <v>124</v>
      </c>
      <c r="B53" s="110" t="s">
        <v>29</v>
      </c>
      <c r="C53" s="110" t="s">
        <v>163</v>
      </c>
      <c r="D53" s="111">
        <v>200</v>
      </c>
      <c r="E53" s="112"/>
    </row>
    <row r="54" spans="1:5" ht="74.25" customHeight="1">
      <c r="A54" s="141" t="s">
        <v>165</v>
      </c>
      <c r="B54" s="102" t="s">
        <v>29</v>
      </c>
      <c r="C54" s="102" t="s">
        <v>229</v>
      </c>
      <c r="D54" s="107"/>
      <c r="E54" s="108">
        <f>E55</f>
        <v>0</v>
      </c>
    </row>
    <row r="55" spans="1:5" ht="15" customHeight="1">
      <c r="A55" s="142" t="s">
        <v>105</v>
      </c>
      <c r="B55" s="110" t="s">
        <v>29</v>
      </c>
      <c r="C55" s="110" t="s">
        <v>229</v>
      </c>
      <c r="D55" s="111">
        <v>200</v>
      </c>
      <c r="E55" s="119"/>
    </row>
    <row r="56" spans="1:5" ht="27" customHeight="1">
      <c r="A56" s="141" t="s">
        <v>166</v>
      </c>
      <c r="B56" s="102" t="s">
        <v>29</v>
      </c>
      <c r="C56" s="110" t="s">
        <v>167</v>
      </c>
      <c r="D56" s="111"/>
      <c r="E56" s="108">
        <f>E57</f>
        <v>98.8</v>
      </c>
    </row>
    <row r="57" spans="1:5" ht="16.5" customHeight="1">
      <c r="A57" s="142" t="s">
        <v>124</v>
      </c>
      <c r="B57" s="110" t="s">
        <v>29</v>
      </c>
      <c r="C57" s="110" t="s">
        <v>168</v>
      </c>
      <c r="D57" s="111">
        <v>200</v>
      </c>
      <c r="E57" s="112">
        <v>98.8</v>
      </c>
    </row>
    <row r="58" spans="1:5" ht="36.75" customHeight="1">
      <c r="A58" s="141" t="s">
        <v>169</v>
      </c>
      <c r="B58" s="102" t="s">
        <v>29</v>
      </c>
      <c r="C58" s="102" t="s">
        <v>170</v>
      </c>
      <c r="D58" s="107"/>
      <c r="E58" s="113">
        <f>E59</f>
        <v>0</v>
      </c>
    </row>
    <row r="59" spans="1:5" ht="17.25" customHeight="1">
      <c r="A59" s="142" t="s">
        <v>124</v>
      </c>
      <c r="B59" s="110" t="s">
        <v>29</v>
      </c>
      <c r="C59" s="110" t="s">
        <v>170</v>
      </c>
      <c r="D59" s="111">
        <v>200</v>
      </c>
      <c r="E59" s="112"/>
    </row>
    <row r="60" spans="1:5" ht="30" customHeight="1">
      <c r="A60" s="141" t="s">
        <v>171</v>
      </c>
      <c r="B60" s="102" t="s">
        <v>29</v>
      </c>
      <c r="C60" s="102" t="s">
        <v>172</v>
      </c>
      <c r="D60" s="107"/>
      <c r="E60" s="120">
        <f>E61</f>
        <v>0</v>
      </c>
    </row>
    <row r="61" spans="1:5" ht="16.5" customHeight="1">
      <c r="A61" s="142" t="s">
        <v>124</v>
      </c>
      <c r="B61" s="110" t="s">
        <v>29</v>
      </c>
      <c r="C61" s="110" t="s">
        <v>172</v>
      </c>
      <c r="D61" s="111">
        <v>200</v>
      </c>
      <c r="E61" s="121"/>
    </row>
    <row r="62" spans="1:5" ht="45" customHeight="1">
      <c r="A62" s="141" t="s">
        <v>123</v>
      </c>
      <c r="B62" s="102" t="s">
        <v>29</v>
      </c>
      <c r="C62" s="102" t="s">
        <v>125</v>
      </c>
      <c r="D62" s="107"/>
      <c r="E62" s="120">
        <f>E63</f>
        <v>0</v>
      </c>
    </row>
    <row r="63" spans="1:5" ht="15" customHeight="1">
      <c r="A63" s="145" t="s">
        <v>124</v>
      </c>
      <c r="B63" s="122" t="s">
        <v>29</v>
      </c>
      <c r="C63" s="122" t="s">
        <v>125</v>
      </c>
      <c r="D63" s="123">
        <v>200</v>
      </c>
      <c r="E63" s="124"/>
    </row>
    <row r="64" spans="1:5" ht="24.75" customHeight="1">
      <c r="A64" s="146" t="s">
        <v>173</v>
      </c>
      <c r="B64" s="125" t="s">
        <v>29</v>
      </c>
      <c r="C64" s="125" t="s">
        <v>174</v>
      </c>
      <c r="D64" s="123"/>
      <c r="E64" s="124">
        <f>E66+E65</f>
        <v>0</v>
      </c>
    </row>
    <row r="65" spans="1:5" ht="39.75" customHeight="1">
      <c r="A65" s="145" t="s">
        <v>138</v>
      </c>
      <c r="B65" s="122" t="s">
        <v>29</v>
      </c>
      <c r="C65" s="122" t="s">
        <v>174</v>
      </c>
      <c r="D65" s="123">
        <v>100</v>
      </c>
      <c r="E65" s="124"/>
    </row>
    <row r="66" spans="1:5" ht="15" customHeight="1">
      <c r="A66" s="147" t="s">
        <v>124</v>
      </c>
      <c r="B66" s="122" t="s">
        <v>29</v>
      </c>
      <c r="C66" s="122" t="s">
        <v>174</v>
      </c>
      <c r="D66" s="123">
        <v>200</v>
      </c>
      <c r="E66" s="124"/>
    </row>
    <row r="67" spans="1:5" ht="15" customHeight="1">
      <c r="A67" s="148" t="s">
        <v>175</v>
      </c>
      <c r="B67" s="125" t="s">
        <v>31</v>
      </c>
      <c r="C67" s="125"/>
      <c r="D67" s="126"/>
      <c r="E67" s="127">
        <f>E68+E71</f>
        <v>0</v>
      </c>
    </row>
    <row r="68" spans="1:5" ht="15" customHeight="1">
      <c r="A68" s="141" t="s">
        <v>176</v>
      </c>
      <c r="B68" s="102" t="s">
        <v>7</v>
      </c>
      <c r="C68" s="102" t="s">
        <v>49</v>
      </c>
      <c r="D68" s="107"/>
      <c r="E68" s="108">
        <f>E69</f>
        <v>0</v>
      </c>
    </row>
    <row r="69" spans="1:5" ht="83.25" customHeight="1">
      <c r="A69" s="144" t="s">
        <v>96</v>
      </c>
      <c r="B69" s="102" t="s">
        <v>7</v>
      </c>
      <c r="C69" s="110" t="s">
        <v>177</v>
      </c>
      <c r="D69" s="111"/>
      <c r="E69" s="119">
        <f>E70</f>
        <v>0</v>
      </c>
    </row>
    <row r="70" spans="1:5" ht="18.75" customHeight="1">
      <c r="A70" s="142" t="s">
        <v>124</v>
      </c>
      <c r="B70" s="110" t="s">
        <v>7</v>
      </c>
      <c r="C70" s="110" t="s">
        <v>178</v>
      </c>
      <c r="D70" s="111">
        <v>200</v>
      </c>
      <c r="E70" s="112"/>
    </row>
    <row r="71" spans="1:5" ht="26.25" customHeight="1">
      <c r="A71" s="141" t="s">
        <v>179</v>
      </c>
      <c r="B71" s="102" t="s">
        <v>130</v>
      </c>
      <c r="C71" s="102"/>
      <c r="D71" s="116"/>
      <c r="E71" s="113">
        <f>E72</f>
        <v>0</v>
      </c>
    </row>
    <row r="72" spans="1:5" ht="88.5" customHeight="1">
      <c r="A72" s="144" t="s">
        <v>96</v>
      </c>
      <c r="B72" s="110" t="s">
        <v>130</v>
      </c>
      <c r="C72" s="110" t="s">
        <v>177</v>
      </c>
      <c r="D72" s="115"/>
      <c r="E72" s="112">
        <f>E73</f>
        <v>0</v>
      </c>
    </row>
    <row r="73" spans="1:5" ht="12" customHeight="1">
      <c r="A73" s="142" t="s">
        <v>124</v>
      </c>
      <c r="B73" s="110" t="s">
        <v>130</v>
      </c>
      <c r="C73" s="110" t="s">
        <v>178</v>
      </c>
      <c r="D73" s="115">
        <v>200</v>
      </c>
      <c r="E73" s="112"/>
    </row>
    <row r="74" spans="1:5" ht="15.75" customHeight="1">
      <c r="A74" s="141" t="s">
        <v>180</v>
      </c>
      <c r="B74" s="102" t="s">
        <v>79</v>
      </c>
      <c r="C74" s="102"/>
      <c r="D74" s="116"/>
      <c r="E74" s="113">
        <f>E75+E78</f>
        <v>0</v>
      </c>
    </row>
    <row r="75" spans="1:5" ht="15" customHeight="1">
      <c r="A75" s="141" t="s">
        <v>181</v>
      </c>
      <c r="B75" s="102" t="s">
        <v>80</v>
      </c>
      <c r="C75" s="102"/>
      <c r="D75" s="116"/>
      <c r="E75" s="112">
        <f>E76</f>
        <v>0</v>
      </c>
    </row>
    <row r="76" spans="1:5" ht="41.25" customHeight="1">
      <c r="A76" s="141" t="s">
        <v>182</v>
      </c>
      <c r="B76" s="102" t="s">
        <v>80</v>
      </c>
      <c r="C76" s="102" t="s">
        <v>183</v>
      </c>
      <c r="D76" s="116"/>
      <c r="E76" s="112">
        <f>E77</f>
        <v>0</v>
      </c>
    </row>
    <row r="77" spans="1:5" ht="13.5" customHeight="1">
      <c r="A77" s="142" t="s">
        <v>105</v>
      </c>
      <c r="B77" s="110" t="s">
        <v>80</v>
      </c>
      <c r="C77" s="110" t="s">
        <v>183</v>
      </c>
      <c r="D77" s="115">
        <v>200</v>
      </c>
      <c r="E77" s="112"/>
    </row>
    <row r="78" spans="1:5" ht="14.25" customHeight="1">
      <c r="A78" s="141" t="s">
        <v>184</v>
      </c>
      <c r="B78" s="102" t="s">
        <v>129</v>
      </c>
      <c r="C78" s="110"/>
      <c r="D78" s="115"/>
      <c r="E78" s="113">
        <f>E79</f>
        <v>0</v>
      </c>
    </row>
    <row r="79" spans="1:5" ht="39" customHeight="1">
      <c r="A79" s="141" t="s">
        <v>169</v>
      </c>
      <c r="B79" s="102" t="s">
        <v>129</v>
      </c>
      <c r="C79" s="102" t="s">
        <v>170</v>
      </c>
      <c r="D79" s="107"/>
      <c r="E79" s="112">
        <f>E80</f>
        <v>0</v>
      </c>
    </row>
    <row r="80" spans="1:5" ht="20.25" customHeight="1">
      <c r="A80" s="142" t="s">
        <v>124</v>
      </c>
      <c r="B80" s="110" t="s">
        <v>129</v>
      </c>
      <c r="C80" s="110" t="s">
        <v>170</v>
      </c>
      <c r="D80" s="111">
        <v>200</v>
      </c>
      <c r="E80" s="112">
        <f>500-100-4.6-395.4</f>
        <v>0</v>
      </c>
    </row>
    <row r="81" spans="1:5" ht="15" customHeight="1">
      <c r="A81" s="141" t="s">
        <v>185</v>
      </c>
      <c r="B81" s="102" t="s">
        <v>8</v>
      </c>
      <c r="C81" s="102"/>
      <c r="D81" s="107"/>
      <c r="E81" s="108">
        <f>E82</f>
        <v>23085</v>
      </c>
    </row>
    <row r="82" spans="1:5" ht="15" customHeight="1">
      <c r="A82" s="141" t="s">
        <v>54</v>
      </c>
      <c r="B82" s="102" t="s">
        <v>32</v>
      </c>
      <c r="C82" s="128" t="s">
        <v>49</v>
      </c>
      <c r="D82" s="107"/>
      <c r="E82" s="108">
        <f>E83+E86+E88+E90+E92+E94</f>
        <v>23085</v>
      </c>
    </row>
    <row r="83" spans="1:5" ht="29.25" customHeight="1">
      <c r="A83" s="144" t="s">
        <v>186</v>
      </c>
      <c r="B83" s="110" t="s">
        <v>32</v>
      </c>
      <c r="C83" s="110" t="s">
        <v>187</v>
      </c>
      <c r="D83" s="111"/>
      <c r="E83" s="119">
        <f>E84+E85</f>
        <v>233.9</v>
      </c>
    </row>
    <row r="84" spans="1:5" ht="21" customHeight="1">
      <c r="A84" s="142" t="s">
        <v>105</v>
      </c>
      <c r="B84" s="110" t="s">
        <v>32</v>
      </c>
      <c r="C84" s="110" t="s">
        <v>187</v>
      </c>
      <c r="D84" s="111">
        <v>200</v>
      </c>
      <c r="E84" s="119">
        <v>203.9</v>
      </c>
    </row>
    <row r="85" spans="1:5" ht="21" customHeight="1">
      <c r="A85" s="117"/>
      <c r="B85" s="110" t="s">
        <v>32</v>
      </c>
      <c r="C85" s="110" t="s">
        <v>187</v>
      </c>
      <c r="D85" s="111">
        <v>800</v>
      </c>
      <c r="E85" s="201">
        <v>30</v>
      </c>
    </row>
    <row r="86" spans="1:5" ht="32.25" customHeight="1">
      <c r="A86" s="106" t="s">
        <v>230</v>
      </c>
      <c r="B86" s="102" t="s">
        <v>32</v>
      </c>
      <c r="C86" s="102" t="s">
        <v>231</v>
      </c>
      <c r="D86" s="107"/>
      <c r="E86" s="199">
        <f>E87</f>
        <v>0</v>
      </c>
    </row>
    <row r="87" spans="1:5" ht="19.5" customHeight="1">
      <c r="A87" s="109" t="s">
        <v>105</v>
      </c>
      <c r="B87" s="110" t="s">
        <v>32</v>
      </c>
      <c r="C87" s="110" t="s">
        <v>231</v>
      </c>
      <c r="D87" s="111">
        <v>200</v>
      </c>
      <c r="E87" s="200"/>
    </row>
    <row r="88" spans="1:5" ht="24.75" customHeight="1">
      <c r="A88" s="106" t="s">
        <v>232</v>
      </c>
      <c r="B88" s="102" t="s">
        <v>32</v>
      </c>
      <c r="C88" s="102" t="s">
        <v>233</v>
      </c>
      <c r="D88" s="107"/>
      <c r="E88" s="199">
        <f>E89</f>
        <v>0</v>
      </c>
    </row>
    <row r="89" spans="1:5" ht="21" customHeight="1">
      <c r="A89" s="109" t="s">
        <v>105</v>
      </c>
      <c r="B89" s="110" t="s">
        <v>32</v>
      </c>
      <c r="C89" s="110" t="s">
        <v>233</v>
      </c>
      <c r="D89" s="111">
        <v>200</v>
      </c>
      <c r="E89" s="200"/>
    </row>
    <row r="90" spans="1:5" ht="34.5" customHeight="1">
      <c r="A90" s="106" t="s">
        <v>234</v>
      </c>
      <c r="B90" s="102" t="s">
        <v>32</v>
      </c>
      <c r="C90" s="102" t="s">
        <v>235</v>
      </c>
      <c r="D90" s="107"/>
      <c r="E90" s="199">
        <f>E91</f>
        <v>0</v>
      </c>
    </row>
    <row r="91" spans="1:5" ht="17.25" customHeight="1">
      <c r="A91" s="109" t="s">
        <v>105</v>
      </c>
      <c r="B91" s="110" t="s">
        <v>32</v>
      </c>
      <c r="C91" s="110" t="s">
        <v>235</v>
      </c>
      <c r="D91" s="111">
        <v>200</v>
      </c>
      <c r="E91" s="200"/>
    </row>
    <row r="92" spans="1:5" ht="28.5" customHeight="1">
      <c r="A92" s="106" t="s">
        <v>236</v>
      </c>
      <c r="B92" s="102" t="s">
        <v>32</v>
      </c>
      <c r="C92" s="102" t="s">
        <v>237</v>
      </c>
      <c r="D92" s="107"/>
      <c r="E92" s="199">
        <f>E93</f>
        <v>20943.5</v>
      </c>
    </row>
    <row r="93" spans="1:5" ht="14.25" customHeight="1">
      <c r="A93" s="109" t="s">
        <v>105</v>
      </c>
      <c r="B93" s="110" t="s">
        <v>32</v>
      </c>
      <c r="C93" s="110" t="s">
        <v>237</v>
      </c>
      <c r="D93" s="111">
        <v>200</v>
      </c>
      <c r="E93" s="200">
        <v>20943.5</v>
      </c>
    </row>
    <row r="94" spans="1:5" ht="24" customHeight="1">
      <c r="A94" s="106" t="s">
        <v>238</v>
      </c>
      <c r="B94" s="102" t="s">
        <v>32</v>
      </c>
      <c r="C94" s="110" t="s">
        <v>239</v>
      </c>
      <c r="D94" s="111"/>
      <c r="E94" s="199">
        <f>E95</f>
        <v>1907.6</v>
      </c>
    </row>
    <row r="95" spans="1:5" ht="15" customHeight="1">
      <c r="A95" s="109" t="s">
        <v>105</v>
      </c>
      <c r="B95" s="110" t="s">
        <v>32</v>
      </c>
      <c r="C95" s="110" t="s">
        <v>239</v>
      </c>
      <c r="D95" s="111">
        <v>200</v>
      </c>
      <c r="E95" s="200">
        <v>1907.6</v>
      </c>
    </row>
    <row r="96" spans="1:5" ht="15" customHeight="1">
      <c r="A96" s="141" t="s">
        <v>77</v>
      </c>
      <c r="B96" s="129" t="s">
        <v>75</v>
      </c>
      <c r="C96" s="110"/>
      <c r="D96" s="111"/>
      <c r="E96" s="113">
        <f>E97</f>
        <v>0</v>
      </c>
    </row>
    <row r="97" spans="1:5" ht="15" customHeight="1">
      <c r="A97" s="141" t="s">
        <v>188</v>
      </c>
      <c r="B97" s="102" t="s">
        <v>76</v>
      </c>
      <c r="C97" s="110"/>
      <c r="D97" s="111"/>
      <c r="E97" s="113">
        <f>E98</f>
        <v>0</v>
      </c>
    </row>
    <row r="98" spans="1:5" ht="26.25" customHeight="1">
      <c r="A98" s="144" t="s">
        <v>189</v>
      </c>
      <c r="B98" s="102" t="s">
        <v>76</v>
      </c>
      <c r="C98" s="110" t="s">
        <v>190</v>
      </c>
      <c r="D98" s="111"/>
      <c r="E98" s="112">
        <f>E99</f>
        <v>0</v>
      </c>
    </row>
    <row r="99" spans="1:5" ht="13.5" customHeight="1">
      <c r="A99" s="142" t="s">
        <v>105</v>
      </c>
      <c r="B99" s="102" t="s">
        <v>76</v>
      </c>
      <c r="C99" s="110" t="s">
        <v>190</v>
      </c>
      <c r="D99" s="111">
        <v>200</v>
      </c>
      <c r="E99" s="112">
        <v>0</v>
      </c>
    </row>
    <row r="100" spans="1:5" ht="14.25" customHeight="1">
      <c r="A100" s="141" t="s">
        <v>64</v>
      </c>
      <c r="B100" s="102" t="s">
        <v>10</v>
      </c>
      <c r="C100" s="102"/>
      <c r="D100" s="107"/>
      <c r="E100" s="149">
        <f>E101+E105+E108</f>
        <v>9.5</v>
      </c>
    </row>
    <row r="101" spans="1:5" ht="14.25" customHeight="1">
      <c r="A101" s="141" t="s">
        <v>56</v>
      </c>
      <c r="B101" s="102" t="s">
        <v>57</v>
      </c>
      <c r="C101" s="102"/>
      <c r="D101" s="130"/>
      <c r="E101" s="150">
        <f>E103</f>
        <v>0</v>
      </c>
    </row>
    <row r="102" spans="1:5" ht="14.25" customHeight="1">
      <c r="A102" s="151" t="s">
        <v>191</v>
      </c>
      <c r="B102" s="110" t="s">
        <v>57</v>
      </c>
      <c r="C102" s="110"/>
      <c r="D102" s="131"/>
      <c r="E102" s="118"/>
    </row>
    <row r="103" spans="1:5" ht="63" customHeight="1">
      <c r="A103" s="152" t="s">
        <v>192</v>
      </c>
      <c r="B103" s="102" t="s">
        <v>57</v>
      </c>
      <c r="C103" s="102" t="s">
        <v>193</v>
      </c>
      <c r="D103" s="131"/>
      <c r="E103" s="118">
        <f>E104</f>
        <v>0</v>
      </c>
    </row>
    <row r="104" spans="1:5" ht="14.25" customHeight="1">
      <c r="A104" s="142" t="s">
        <v>105</v>
      </c>
      <c r="B104" s="110" t="s">
        <v>57</v>
      </c>
      <c r="C104" s="110" t="s">
        <v>193</v>
      </c>
      <c r="D104" s="110" t="s">
        <v>194</v>
      </c>
      <c r="E104" s="132"/>
    </row>
    <row r="105" spans="1:5" ht="14.25" customHeight="1">
      <c r="A105" s="141" t="s">
        <v>195</v>
      </c>
      <c r="B105" s="102" t="s">
        <v>86</v>
      </c>
      <c r="C105" s="102" t="s">
        <v>49</v>
      </c>
      <c r="D105" s="107"/>
      <c r="E105" s="108">
        <f>E106</f>
        <v>0</v>
      </c>
    </row>
    <row r="106" spans="1:5" ht="26.25" customHeight="1">
      <c r="A106" s="144" t="s">
        <v>196</v>
      </c>
      <c r="B106" s="102" t="s">
        <v>86</v>
      </c>
      <c r="C106" s="102"/>
      <c r="D106" s="111"/>
      <c r="E106" s="119">
        <f>E107</f>
        <v>0</v>
      </c>
    </row>
    <row r="107" spans="1:5" ht="16.5" customHeight="1">
      <c r="A107" s="142" t="s">
        <v>105</v>
      </c>
      <c r="B107" s="110" t="s">
        <v>86</v>
      </c>
      <c r="C107" s="110" t="s">
        <v>197</v>
      </c>
      <c r="D107" s="111">
        <v>200</v>
      </c>
      <c r="E107" s="121"/>
    </row>
    <row r="108" spans="1:5" ht="15" customHeight="1">
      <c r="A108" s="153" t="s">
        <v>198</v>
      </c>
      <c r="B108" s="102" t="s">
        <v>87</v>
      </c>
      <c r="C108" s="102"/>
      <c r="D108" s="107"/>
      <c r="E108" s="120">
        <f>E109+E111</f>
        <v>9.5</v>
      </c>
    </row>
    <row r="109" spans="1:5" ht="32.25" customHeight="1">
      <c r="A109" s="144" t="s">
        <v>196</v>
      </c>
      <c r="B109" s="102" t="s">
        <v>87</v>
      </c>
      <c r="C109" s="102" t="s">
        <v>197</v>
      </c>
      <c r="D109" s="107"/>
      <c r="E109" s="120">
        <f>E110</f>
        <v>9.5</v>
      </c>
    </row>
    <row r="110" spans="1:5" ht="15" customHeight="1">
      <c r="A110" s="154" t="s">
        <v>124</v>
      </c>
      <c r="B110" s="110" t="s">
        <v>87</v>
      </c>
      <c r="C110" s="110" t="s">
        <v>197</v>
      </c>
      <c r="D110" s="111">
        <v>200</v>
      </c>
      <c r="E110" s="121">
        <v>9.5</v>
      </c>
    </row>
    <row r="111" spans="1:5" ht="42" customHeight="1">
      <c r="A111" s="144" t="s">
        <v>89</v>
      </c>
      <c r="B111" s="102" t="s">
        <v>87</v>
      </c>
      <c r="C111" s="102" t="s">
        <v>164</v>
      </c>
      <c r="D111" s="107"/>
      <c r="E111" s="113">
        <f>E112</f>
        <v>0</v>
      </c>
    </row>
    <row r="112" spans="1:5" ht="14.25" customHeight="1">
      <c r="A112" s="142" t="s">
        <v>124</v>
      </c>
      <c r="B112" s="110" t="s">
        <v>87</v>
      </c>
      <c r="C112" s="110" t="s">
        <v>164</v>
      </c>
      <c r="D112" s="111">
        <v>200</v>
      </c>
      <c r="E112" s="112"/>
    </row>
    <row r="113" spans="1:5" ht="15" customHeight="1">
      <c r="A113" s="141" t="s">
        <v>70</v>
      </c>
      <c r="B113" s="102" t="s">
        <v>11</v>
      </c>
      <c r="C113" s="102" t="s">
        <v>49</v>
      </c>
      <c r="D113" s="107"/>
      <c r="E113" s="108">
        <f>E114+E118</f>
        <v>1147.6</v>
      </c>
    </row>
    <row r="114" spans="1:5" ht="15" customHeight="1">
      <c r="A114" s="141" t="s">
        <v>199</v>
      </c>
      <c r="B114" s="102" t="s">
        <v>12</v>
      </c>
      <c r="C114" s="102"/>
      <c r="D114" s="107"/>
      <c r="E114" s="108">
        <f>E115</f>
        <v>260.6</v>
      </c>
    </row>
    <row r="115" spans="1:5" ht="29.25" customHeight="1">
      <c r="A115" s="155" t="s">
        <v>200</v>
      </c>
      <c r="B115" s="102" t="s">
        <v>12</v>
      </c>
      <c r="C115" s="102" t="s">
        <v>201</v>
      </c>
      <c r="D115" s="107"/>
      <c r="E115" s="108">
        <f>E116</f>
        <v>260.6</v>
      </c>
    </row>
    <row r="116" spans="1:5" ht="12.75" customHeight="1">
      <c r="A116" s="142" t="s">
        <v>105</v>
      </c>
      <c r="B116" s="110" t="s">
        <v>12</v>
      </c>
      <c r="C116" s="110" t="s">
        <v>201</v>
      </c>
      <c r="D116" s="111">
        <v>200</v>
      </c>
      <c r="E116" s="112">
        <v>260.6</v>
      </c>
    </row>
    <row r="117" spans="1:5" ht="12.75">
      <c r="A117" s="141" t="s">
        <v>202</v>
      </c>
      <c r="B117" s="102" t="s">
        <v>68</v>
      </c>
      <c r="C117" s="110"/>
      <c r="D117" s="111"/>
      <c r="E117" s="113">
        <f>E118</f>
        <v>887</v>
      </c>
    </row>
    <row r="118" spans="1:5" ht="27.75" customHeight="1">
      <c r="A118" s="152" t="s">
        <v>203</v>
      </c>
      <c r="B118" s="102" t="s">
        <v>68</v>
      </c>
      <c r="C118" s="102" t="s">
        <v>204</v>
      </c>
      <c r="D118" s="111"/>
      <c r="E118" s="113">
        <f>E119</f>
        <v>887</v>
      </c>
    </row>
    <row r="119" spans="1:5" ht="12.75">
      <c r="A119" s="142" t="s">
        <v>105</v>
      </c>
      <c r="B119" s="110" t="s">
        <v>68</v>
      </c>
      <c r="C119" s="110" t="s">
        <v>204</v>
      </c>
      <c r="D119" s="111">
        <v>200</v>
      </c>
      <c r="E119" s="112">
        <v>887</v>
      </c>
    </row>
    <row r="120" spans="1:5" ht="12.75">
      <c r="A120" s="141" t="s">
        <v>205</v>
      </c>
      <c r="B120" s="102" t="s">
        <v>33</v>
      </c>
      <c r="C120" s="102"/>
      <c r="D120" s="107"/>
      <c r="E120" s="113">
        <f>E121+E124</f>
        <v>8349.399999999998</v>
      </c>
    </row>
    <row r="121" spans="1:5" ht="12.75">
      <c r="A121" s="156" t="s">
        <v>104</v>
      </c>
      <c r="B121" s="102" t="s">
        <v>92</v>
      </c>
      <c r="C121" s="110"/>
      <c r="D121" s="111"/>
      <c r="E121" s="113">
        <f>E122</f>
        <v>89.3</v>
      </c>
    </row>
    <row r="122" spans="1:5" ht="24">
      <c r="A122" s="142" t="s">
        <v>102</v>
      </c>
      <c r="B122" s="102" t="s">
        <v>92</v>
      </c>
      <c r="C122" s="102" t="s">
        <v>206</v>
      </c>
      <c r="D122" s="107"/>
      <c r="E122" s="113">
        <f>E123</f>
        <v>89.3</v>
      </c>
    </row>
    <row r="123" spans="1:5" ht="12.75">
      <c r="A123" s="142" t="s">
        <v>103</v>
      </c>
      <c r="B123" s="110" t="s">
        <v>92</v>
      </c>
      <c r="C123" s="110" t="s">
        <v>206</v>
      </c>
      <c r="D123" s="111">
        <v>300</v>
      </c>
      <c r="E123" s="112">
        <v>89.3</v>
      </c>
    </row>
    <row r="124" spans="1:5" ht="15">
      <c r="A124" s="141" t="s">
        <v>30</v>
      </c>
      <c r="B124" s="102" t="s">
        <v>14</v>
      </c>
      <c r="C124" s="102" t="s">
        <v>49</v>
      </c>
      <c r="D124" s="107"/>
      <c r="E124" s="108">
        <f>E125+E127</f>
        <v>8260.099999999999</v>
      </c>
    </row>
    <row r="125" spans="1:5" ht="36" customHeight="1">
      <c r="A125" s="141" t="s">
        <v>207</v>
      </c>
      <c r="B125" s="107" t="s">
        <v>14</v>
      </c>
      <c r="C125" s="102" t="s">
        <v>208</v>
      </c>
      <c r="D125" s="107"/>
      <c r="E125" s="108">
        <f>E126</f>
        <v>4675.4</v>
      </c>
    </row>
    <row r="126" spans="1:5" ht="12.75">
      <c r="A126" s="142" t="s">
        <v>209</v>
      </c>
      <c r="B126" s="111" t="s">
        <v>14</v>
      </c>
      <c r="C126" s="110" t="s">
        <v>208</v>
      </c>
      <c r="D126" s="111">
        <v>300</v>
      </c>
      <c r="E126" s="112">
        <v>4675.4</v>
      </c>
    </row>
    <row r="127" spans="1:5" ht="25.5" customHeight="1">
      <c r="A127" s="141" t="s">
        <v>210</v>
      </c>
      <c r="B127" s="107" t="s">
        <v>14</v>
      </c>
      <c r="C127" s="102" t="s">
        <v>211</v>
      </c>
      <c r="D127" s="107"/>
      <c r="E127" s="108">
        <f>E128</f>
        <v>3584.7</v>
      </c>
    </row>
    <row r="128" spans="1:5" ht="12.75">
      <c r="A128" s="142" t="s">
        <v>212</v>
      </c>
      <c r="B128" s="111" t="s">
        <v>14</v>
      </c>
      <c r="C128" s="110" t="s">
        <v>211</v>
      </c>
      <c r="D128" s="111">
        <v>300</v>
      </c>
      <c r="E128" s="112">
        <v>3584.7</v>
      </c>
    </row>
    <row r="129" spans="1:5" ht="12.75">
      <c r="A129" s="141" t="s">
        <v>213</v>
      </c>
      <c r="B129" s="102" t="s">
        <v>34</v>
      </c>
      <c r="C129" s="102"/>
      <c r="D129" s="107"/>
      <c r="E129" s="113">
        <f>E130</f>
        <v>0</v>
      </c>
    </row>
    <row r="130" spans="1:5" ht="15">
      <c r="A130" s="141" t="s">
        <v>55</v>
      </c>
      <c r="B130" s="102" t="s">
        <v>36</v>
      </c>
      <c r="C130" s="102" t="s">
        <v>49</v>
      </c>
      <c r="D130" s="107"/>
      <c r="E130" s="108">
        <f>E131</f>
        <v>0</v>
      </c>
    </row>
    <row r="131" spans="1:5" ht="62.25" customHeight="1">
      <c r="A131" s="144" t="s">
        <v>214</v>
      </c>
      <c r="B131" s="110" t="s">
        <v>36</v>
      </c>
      <c r="C131" s="110" t="s">
        <v>215</v>
      </c>
      <c r="D131" s="111"/>
      <c r="E131" s="119">
        <f>E132</f>
        <v>0</v>
      </c>
    </row>
    <row r="132" spans="1:5" ht="12.75">
      <c r="A132" s="142" t="s">
        <v>105</v>
      </c>
      <c r="B132" s="110" t="s">
        <v>36</v>
      </c>
      <c r="C132" s="110" t="s">
        <v>215</v>
      </c>
      <c r="D132" s="111">
        <v>200</v>
      </c>
      <c r="E132" s="112">
        <v>0</v>
      </c>
    </row>
    <row r="133" spans="1:5" ht="15">
      <c r="A133" s="141" t="s">
        <v>216</v>
      </c>
      <c r="B133" s="102" t="s">
        <v>37</v>
      </c>
      <c r="C133" s="102"/>
      <c r="D133" s="107"/>
      <c r="E133" s="108">
        <f>E134</f>
        <v>722.0999999999999</v>
      </c>
    </row>
    <row r="134" spans="1:5" ht="12.75">
      <c r="A134" s="141" t="s">
        <v>13</v>
      </c>
      <c r="B134" s="102" t="s">
        <v>35</v>
      </c>
      <c r="C134" s="102" t="s">
        <v>49</v>
      </c>
      <c r="D134" s="107"/>
      <c r="E134" s="113">
        <f>E136+E138</f>
        <v>722.0999999999999</v>
      </c>
    </row>
    <row r="135" spans="1:5" ht="72">
      <c r="A135" s="144" t="s">
        <v>217</v>
      </c>
      <c r="B135" s="102" t="s">
        <v>35</v>
      </c>
      <c r="C135" s="102"/>
      <c r="D135" s="107"/>
      <c r="E135" s="108">
        <f>E136+E138</f>
        <v>722.0999999999999</v>
      </c>
    </row>
    <row r="136" spans="1:5" ht="15">
      <c r="A136" s="155" t="s">
        <v>218</v>
      </c>
      <c r="B136" s="110" t="s">
        <v>35</v>
      </c>
      <c r="C136" s="102" t="s">
        <v>219</v>
      </c>
      <c r="D136" s="111"/>
      <c r="E136" s="119">
        <f>E137</f>
        <v>360.4</v>
      </c>
    </row>
    <row r="137" spans="1:5" ht="12.75">
      <c r="A137" s="142" t="s">
        <v>124</v>
      </c>
      <c r="B137" s="110" t="s">
        <v>35</v>
      </c>
      <c r="C137" s="110" t="s">
        <v>219</v>
      </c>
      <c r="D137" s="111">
        <v>200</v>
      </c>
      <c r="E137" s="112">
        <v>360.4</v>
      </c>
    </row>
    <row r="138" spans="1:5" ht="12.75">
      <c r="A138" s="141" t="s">
        <v>220</v>
      </c>
      <c r="B138" s="110" t="s">
        <v>35</v>
      </c>
      <c r="C138" s="102" t="s">
        <v>221</v>
      </c>
      <c r="D138" s="111"/>
      <c r="E138" s="112">
        <f>E139</f>
        <v>361.7</v>
      </c>
    </row>
    <row r="139" spans="1:5" ht="13.5" thickBot="1">
      <c r="A139" s="142" t="s">
        <v>105</v>
      </c>
      <c r="B139" s="110" t="s">
        <v>35</v>
      </c>
      <c r="C139" s="110" t="s">
        <v>221</v>
      </c>
      <c r="D139" s="111">
        <v>200</v>
      </c>
      <c r="E139" s="112">
        <v>361.7</v>
      </c>
    </row>
    <row r="140" spans="1:5" ht="15.75" thickBot="1">
      <c r="A140" s="157" t="s">
        <v>222</v>
      </c>
      <c r="B140" s="135" t="s">
        <v>49</v>
      </c>
      <c r="C140" s="135" t="s">
        <v>49</v>
      </c>
      <c r="D140" s="134"/>
      <c r="E140" s="136">
        <f>E9+E30</f>
        <v>40401.59999999999</v>
      </c>
    </row>
    <row r="142" ht="12.75">
      <c r="E142" s="9"/>
    </row>
  </sheetData>
  <sheetProtection/>
  <mergeCells count="4">
    <mergeCell ref="C3:E3"/>
    <mergeCell ref="C4:E4"/>
    <mergeCell ref="A5:E5"/>
    <mergeCell ref="A2:E2"/>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0" r:id="rId1"/>
  <colBreaks count="1" manualBreakCount="1">
    <brk id="5" max="65535" man="1"/>
  </colBreaks>
</worksheet>
</file>

<file path=xl/worksheets/sheet4.xml><?xml version="1.0" encoding="utf-8"?>
<worksheet xmlns="http://schemas.openxmlformats.org/spreadsheetml/2006/main" xmlns:r="http://schemas.openxmlformats.org/officeDocument/2006/relationships">
  <dimension ref="A1:J14"/>
  <sheetViews>
    <sheetView zoomScalePageLayoutView="0" workbookViewId="0" topLeftCell="A1">
      <selection activeCell="A1" sqref="A1:C1"/>
    </sheetView>
  </sheetViews>
  <sheetFormatPr defaultColWidth="9.00390625" defaultRowHeight="12.75"/>
  <cols>
    <col min="1" max="1" width="30.25390625" style="25" customWidth="1"/>
    <col min="2" max="2" width="57.00390625" style="25" customWidth="1"/>
    <col min="3" max="3" width="23.125" style="25" customWidth="1"/>
    <col min="4" max="16384" width="9.125" style="25" customWidth="1"/>
  </cols>
  <sheetData>
    <row r="1" spans="1:10" ht="15" customHeight="1">
      <c r="A1" s="204" t="s">
        <v>247</v>
      </c>
      <c r="B1" s="214"/>
      <c r="C1" s="214"/>
      <c r="D1" s="29"/>
      <c r="E1" s="29"/>
      <c r="F1" s="29"/>
      <c r="G1" s="29"/>
      <c r="H1" s="29"/>
      <c r="I1" s="29"/>
      <c r="J1" s="29"/>
    </row>
    <row r="4" spans="1:3" ht="48" customHeight="1">
      <c r="A4" s="215" t="s">
        <v>110</v>
      </c>
      <c r="B4" s="216"/>
      <c r="C4" s="216"/>
    </row>
    <row r="5" spans="1:3" ht="15.75">
      <c r="A5" s="217" t="s">
        <v>253</v>
      </c>
      <c r="B5" s="218"/>
      <c r="C5" s="218"/>
    </row>
    <row r="7" spans="1:3" ht="30">
      <c r="A7" s="61" t="s">
        <v>72</v>
      </c>
      <c r="B7" s="61" t="s">
        <v>73</v>
      </c>
      <c r="C7" s="62" t="s">
        <v>88</v>
      </c>
    </row>
    <row r="8" spans="1:3" ht="15">
      <c r="A8" s="55" t="s">
        <v>109</v>
      </c>
      <c r="B8" s="56" t="s">
        <v>74</v>
      </c>
      <c r="C8" s="70">
        <f>C9</f>
        <v>6144.199999999997</v>
      </c>
    </row>
    <row r="9" spans="1:3" ht="30" customHeight="1">
      <c r="A9" s="55" t="s">
        <v>108</v>
      </c>
      <c r="B9" s="56" t="s">
        <v>45</v>
      </c>
      <c r="C9" s="70">
        <f>C10+C11</f>
        <v>6144.199999999997</v>
      </c>
    </row>
    <row r="10" spans="1:3" ht="35.25" customHeight="1">
      <c r="A10" s="55" t="s">
        <v>106</v>
      </c>
      <c r="B10" s="56" t="s">
        <v>66</v>
      </c>
      <c r="C10" s="70">
        <f>-'доходы 1'!G28</f>
        <v>-34257.4</v>
      </c>
    </row>
    <row r="11" spans="1:3" ht="33" customHeight="1" thickBot="1">
      <c r="A11" s="55" t="s">
        <v>107</v>
      </c>
      <c r="B11" s="56" t="s">
        <v>67</v>
      </c>
      <c r="C11" s="71">
        <f>'по разделам 2023'!D35</f>
        <v>40401.6</v>
      </c>
    </row>
    <row r="14" ht="15">
      <c r="B14" s="26"/>
    </row>
  </sheetData>
  <sheetProtection/>
  <mergeCells count="3">
    <mergeCell ref="A4:C4"/>
    <mergeCell ref="A5:C5"/>
    <mergeCell ref="A1:C1"/>
  </mergeCells>
  <printOptions/>
  <pageMargins left="0.7" right="0.7" top="0.75" bottom="0.75" header="0.3" footer="0.3"/>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F28"/>
  <sheetViews>
    <sheetView workbookViewId="0" topLeftCell="A1">
      <selection activeCell="A4" sqref="A4:B4"/>
    </sheetView>
  </sheetViews>
  <sheetFormatPr defaultColWidth="9.00390625" defaultRowHeight="12.75"/>
  <cols>
    <col min="1" max="1" width="63.75390625" style="0" customWidth="1"/>
    <col min="2" max="2" width="16.75390625" style="0" customWidth="1"/>
    <col min="5" max="5" width="18.375" style="0" customWidth="1"/>
    <col min="6" max="6" width="11.75390625" style="0" customWidth="1"/>
  </cols>
  <sheetData>
    <row r="1" spans="1:5" ht="29.25" customHeight="1">
      <c r="A1" s="219"/>
      <c r="B1" s="219"/>
      <c r="C1" s="22"/>
      <c r="D1" s="22"/>
      <c r="E1" s="22"/>
    </row>
    <row r="2" spans="1:2" ht="12.75">
      <c r="A2" s="214" t="s">
        <v>248</v>
      </c>
      <c r="B2" s="214"/>
    </row>
    <row r="4" spans="1:2" ht="51.75" customHeight="1">
      <c r="A4" s="220" t="s">
        <v>242</v>
      </c>
      <c r="B4" s="213"/>
    </row>
    <row r="6" ht="12.75">
      <c r="A6" s="23" t="s">
        <v>82</v>
      </c>
    </row>
    <row r="7" ht="12.75">
      <c r="B7" s="35"/>
    </row>
    <row r="8" spans="1:2" ht="14.25">
      <c r="A8" s="24" t="s">
        <v>39</v>
      </c>
      <c r="B8" s="78" t="s">
        <v>243</v>
      </c>
    </row>
    <row r="9" spans="1:2" ht="14.25">
      <c r="A9" s="24" t="s">
        <v>40</v>
      </c>
      <c r="B9" s="63">
        <f>'расходы ведом'!E22-B13</f>
        <v>262</v>
      </c>
    </row>
    <row r="10" spans="1:5" ht="14.25">
      <c r="A10" s="58"/>
      <c r="B10" s="59"/>
      <c r="E10" s="73"/>
    </row>
    <row r="11" spans="1:2" ht="14.25">
      <c r="A11" s="24" t="s">
        <v>78</v>
      </c>
      <c r="B11" s="24"/>
    </row>
    <row r="12" spans="1:2" ht="14.25">
      <c r="A12" s="24" t="s">
        <v>41</v>
      </c>
      <c r="B12" s="78" t="s">
        <v>65</v>
      </c>
    </row>
    <row r="13" spans="1:6" ht="14.25">
      <c r="A13" s="24" t="s">
        <v>40</v>
      </c>
      <c r="B13" s="74">
        <v>68.1</v>
      </c>
      <c r="E13" s="9"/>
      <c r="F13" s="9"/>
    </row>
    <row r="14" ht="12.75">
      <c r="B14" s="75"/>
    </row>
    <row r="15" spans="1:2" ht="12.75">
      <c r="A15" s="23" t="s">
        <v>83</v>
      </c>
      <c r="B15" s="75"/>
    </row>
    <row r="16" ht="12.75">
      <c r="B16" s="75"/>
    </row>
    <row r="17" spans="1:2" ht="14.25">
      <c r="A17" s="24" t="s">
        <v>39</v>
      </c>
      <c r="B17" s="78" t="s">
        <v>126</v>
      </c>
    </row>
    <row r="18" spans="1:5" ht="14.25">
      <c r="A18" s="24" t="s">
        <v>40</v>
      </c>
      <c r="B18" s="76">
        <f>'расходы ведом'!E33+'расходы ведом'!E38+'расходы ведом'!E42-B26</f>
        <v>4706.6</v>
      </c>
      <c r="E18" s="9"/>
    </row>
    <row r="19" spans="1:5" ht="15" customHeight="1">
      <c r="A19" s="24"/>
      <c r="B19" s="63"/>
      <c r="E19" s="9"/>
    </row>
    <row r="20" spans="1:2" ht="14.25">
      <c r="A20" s="24" t="s">
        <v>38</v>
      </c>
      <c r="B20" s="63"/>
    </row>
    <row r="21" spans="1:2" ht="14.25">
      <c r="A21" s="24" t="s">
        <v>42</v>
      </c>
      <c r="B21" s="79" t="s">
        <v>97</v>
      </c>
    </row>
    <row r="22" spans="1:4" ht="14.25">
      <c r="A22" s="24" t="s">
        <v>40</v>
      </c>
      <c r="B22" s="63">
        <f>'расходы ведом'!E42</f>
        <v>961.1</v>
      </c>
      <c r="D22" s="9"/>
    </row>
    <row r="23" spans="1:2" ht="14.25">
      <c r="A23" s="24"/>
      <c r="B23" s="63"/>
    </row>
    <row r="24" spans="1:2" ht="14.25">
      <c r="A24" s="24" t="s">
        <v>84</v>
      </c>
      <c r="B24" s="63"/>
    </row>
    <row r="25" spans="1:2" ht="14.25">
      <c r="A25" s="24" t="s">
        <v>41</v>
      </c>
      <c r="B25" s="79" t="s">
        <v>43</v>
      </c>
    </row>
    <row r="26" spans="1:6" ht="14.25">
      <c r="A26" s="24" t="s">
        <v>40</v>
      </c>
      <c r="B26" s="63">
        <v>452.1</v>
      </c>
      <c r="E26" s="9"/>
      <c r="F26" s="9"/>
    </row>
    <row r="27" ht="12.75">
      <c r="B27" s="75"/>
    </row>
    <row r="28" ht="12.75">
      <c r="B28" s="75"/>
    </row>
  </sheetData>
  <sheetProtection/>
  <mergeCells count="3">
    <mergeCell ref="A1:B1"/>
    <mergeCell ref="A4:B4"/>
    <mergeCell ref="A2:B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 № 16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Русаков</dc:creator>
  <cp:keywords/>
  <dc:description/>
  <cp:lastModifiedBy>Svetlana</cp:lastModifiedBy>
  <cp:lastPrinted>2024-05-16T06:55:58Z</cp:lastPrinted>
  <dcterms:created xsi:type="dcterms:W3CDTF">2006-04-19T07:01:28Z</dcterms:created>
  <dcterms:modified xsi:type="dcterms:W3CDTF">2024-05-16T07:31:41Z</dcterms:modified>
  <cp:category/>
  <cp:version/>
  <cp:contentType/>
  <cp:contentStatus/>
</cp:coreProperties>
</file>